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B22C65A2-A97F-479A-BF29-D0C1F9CB056B}" xr6:coauthVersionLast="47" xr6:coauthVersionMax="47" xr10:uidLastSave="{00000000-0000-0000-0000-000000000000}"/>
  <bookViews>
    <workbookView xWindow="-120" yWindow="-120" windowWidth="20730" windowHeight="11160" xr2:uid="{836DF71C-232A-4A34-9904-94E15EC0E87A}"/>
  </bookViews>
  <sheets>
    <sheet name="OU" sheetId="1" r:id="rId1"/>
    <sheet name="OT" sheetId="2" r:id="rId2"/>
    <sheet name="To D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J22" i="1"/>
  <c r="L22" i="1" l="1"/>
  <c r="M22" i="1" s="1"/>
  <c r="K64" i="1" l="1"/>
  <c r="I64" i="1"/>
  <c r="D64" i="1"/>
  <c r="J63" i="1"/>
  <c r="H63" i="1"/>
  <c r="J62" i="1"/>
  <c r="H62" i="1"/>
  <c r="J61" i="1"/>
  <c r="H61" i="1"/>
  <c r="J60" i="1"/>
  <c r="H60" i="1"/>
  <c r="J59" i="1"/>
  <c r="H59" i="1"/>
  <c r="J58" i="1"/>
  <c r="H58" i="1"/>
  <c r="J57" i="1"/>
  <c r="H57" i="1"/>
  <c r="J56" i="1"/>
  <c r="H56" i="1"/>
  <c r="J55" i="1"/>
  <c r="H55" i="1"/>
  <c r="J54" i="1"/>
  <c r="H54" i="1"/>
  <c r="L60" i="1" l="1"/>
  <c r="M60" i="1" s="1"/>
  <c r="L56" i="1"/>
  <c r="M56" i="1" s="1"/>
  <c r="L62" i="1"/>
  <c r="M62" i="1" s="1"/>
  <c r="L58" i="1"/>
  <c r="M58" i="1" s="1"/>
  <c r="L55" i="1"/>
  <c r="M55" i="1" s="1"/>
  <c r="L57" i="1"/>
  <c r="M57" i="1" s="1"/>
  <c r="L59" i="1"/>
  <c r="M59" i="1" s="1"/>
  <c r="L61" i="1"/>
  <c r="M61" i="1" s="1"/>
  <c r="L63" i="1"/>
  <c r="M63" i="1" s="1"/>
  <c r="H64" i="1"/>
  <c r="L54" i="1"/>
  <c r="J64" i="1"/>
  <c r="L64" i="1" l="1"/>
  <c r="M54" i="1"/>
  <c r="M64" i="1" s="1"/>
  <c r="K44" i="1"/>
  <c r="I53" i="1" l="1"/>
  <c r="K53" i="1"/>
  <c r="D53" i="1"/>
  <c r="I44" i="1"/>
  <c r="D44" i="1"/>
  <c r="I42" i="1"/>
  <c r="K42" i="1"/>
  <c r="J40" i="1"/>
  <c r="J41" i="1"/>
  <c r="H40" i="1"/>
  <c r="H41" i="1"/>
  <c r="I20" i="1"/>
  <c r="D20" i="1"/>
  <c r="L41" i="1" l="1"/>
  <c r="M41" i="1" s="1"/>
  <c r="L40" i="1"/>
  <c r="M40" i="1" s="1"/>
  <c r="H46" i="1"/>
  <c r="J46" i="1"/>
  <c r="H47" i="1"/>
  <c r="J47" i="1"/>
  <c r="H48" i="1"/>
  <c r="J48" i="1"/>
  <c r="H49" i="1"/>
  <c r="J49" i="1"/>
  <c r="H50" i="1"/>
  <c r="J50" i="1"/>
  <c r="H51" i="1"/>
  <c r="J51" i="1"/>
  <c r="H52" i="1"/>
  <c r="J52" i="1"/>
  <c r="J45" i="1"/>
  <c r="H45" i="1"/>
  <c r="J43" i="1"/>
  <c r="J44" i="1" s="1"/>
  <c r="H43" i="1"/>
  <c r="J39" i="1"/>
  <c r="H39" i="1"/>
  <c r="J38" i="1"/>
  <c r="H38" i="1"/>
  <c r="J37" i="1"/>
  <c r="H37" i="1"/>
  <c r="J36" i="1"/>
  <c r="H36" i="1"/>
  <c r="J35" i="1"/>
  <c r="H35" i="1"/>
  <c r="J34" i="1"/>
  <c r="H34" i="1"/>
  <c r="J33" i="1"/>
  <c r="H33" i="1"/>
  <c r="J32" i="1"/>
  <c r="H32" i="1"/>
  <c r="J31" i="1"/>
  <c r="H31" i="1"/>
  <c r="J30" i="1"/>
  <c r="H30" i="1"/>
  <c r="J29" i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1" i="1"/>
  <c r="H21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L26" i="1" l="1"/>
  <c r="M26" i="1" s="1"/>
  <c r="L52" i="1"/>
  <c r="M52" i="1" s="1"/>
  <c r="L51" i="1"/>
  <c r="M51" i="1" s="1"/>
  <c r="L47" i="1"/>
  <c r="M47" i="1" s="1"/>
  <c r="L49" i="1"/>
  <c r="M49" i="1" s="1"/>
  <c r="L48" i="1"/>
  <c r="M48" i="1" s="1"/>
  <c r="L50" i="1"/>
  <c r="M50" i="1" s="1"/>
  <c r="L25" i="1"/>
  <c r="M25" i="1" s="1"/>
  <c r="L27" i="1"/>
  <c r="M27" i="1" s="1"/>
  <c r="L29" i="1"/>
  <c r="M29" i="1" s="1"/>
  <c r="L35" i="1"/>
  <c r="M35" i="1" s="1"/>
  <c r="L37" i="1"/>
  <c r="M37" i="1" s="1"/>
  <c r="L39" i="1"/>
  <c r="M39" i="1" s="1"/>
  <c r="L34" i="1"/>
  <c r="M34" i="1" s="1"/>
  <c r="H42" i="1"/>
  <c r="J53" i="1"/>
  <c r="H53" i="1"/>
  <c r="J42" i="1"/>
  <c r="L43" i="1"/>
  <c r="L44" i="1" s="1"/>
  <c r="H44" i="1"/>
  <c r="L24" i="1"/>
  <c r="M24" i="1" s="1"/>
  <c r="L32" i="1"/>
  <c r="M32" i="1" s="1"/>
  <c r="L33" i="1"/>
  <c r="M33" i="1" s="1"/>
  <c r="L12" i="1"/>
  <c r="M12" i="1" s="1"/>
  <c r="L14" i="1"/>
  <c r="M14" i="1" s="1"/>
  <c r="L16" i="1"/>
  <c r="M16" i="1" s="1"/>
  <c r="L18" i="1"/>
  <c r="M18" i="1" s="1"/>
  <c r="L31" i="1"/>
  <c r="M31" i="1" s="1"/>
  <c r="L36" i="1"/>
  <c r="M36" i="1" s="1"/>
  <c r="L38" i="1"/>
  <c r="M38" i="1" s="1"/>
  <c r="L45" i="1"/>
  <c r="H20" i="1"/>
  <c r="L23" i="1"/>
  <c r="M23" i="1" s="1"/>
  <c r="L28" i="1"/>
  <c r="M28" i="1" s="1"/>
  <c r="L30" i="1"/>
  <c r="M30" i="1" s="1"/>
  <c r="L46" i="1"/>
  <c r="M46" i="1" s="1"/>
  <c r="L21" i="1"/>
  <c r="J20" i="1"/>
  <c r="L13" i="1"/>
  <c r="M13" i="1" s="1"/>
  <c r="L15" i="1"/>
  <c r="M15" i="1" s="1"/>
  <c r="L17" i="1"/>
  <c r="M17" i="1" s="1"/>
  <c r="L19" i="1"/>
  <c r="M19" i="1" s="1"/>
  <c r="L11" i="1"/>
  <c r="M43" i="1" l="1"/>
  <c r="M44" i="1" s="1"/>
  <c r="L42" i="1"/>
  <c r="L53" i="1"/>
  <c r="M45" i="1"/>
  <c r="M53" i="1" s="1"/>
  <c r="L20" i="1"/>
  <c r="M21" i="1"/>
  <c r="M42" i="1" s="1"/>
  <c r="M11" i="1"/>
  <c r="M20" i="1" s="1"/>
</calcChain>
</file>

<file path=xl/sharedStrings.xml><?xml version="1.0" encoding="utf-8"?>
<sst xmlns="http://schemas.openxmlformats.org/spreadsheetml/2006/main" count="167" uniqueCount="167">
  <si>
    <t>Employee</t>
  </si>
  <si>
    <t>Hours</t>
  </si>
  <si>
    <t>Cause of OT</t>
  </si>
  <si>
    <t>To Do</t>
  </si>
  <si>
    <t>RDO Approval</t>
  </si>
  <si>
    <t>Budget and OT To Do Report</t>
  </si>
  <si>
    <t>To Do's</t>
  </si>
  <si>
    <t>Assigned to:</t>
  </si>
  <si>
    <t>Completed?</t>
  </si>
  <si>
    <t>Week Ending:</t>
  </si>
  <si>
    <t>District Closings:</t>
  </si>
  <si>
    <t>Monday</t>
  </si>
  <si>
    <t>Tuesday</t>
  </si>
  <si>
    <t>Wednesday</t>
  </si>
  <si>
    <t>Thursday</t>
  </si>
  <si>
    <t>Friday</t>
  </si>
  <si>
    <t>This is where you put your information</t>
  </si>
  <si>
    <t>These columns have formulas, do not change information in these columns</t>
  </si>
  <si>
    <t>Do not change information in these boxes, the budgets do not reduce on closed days</t>
  </si>
  <si>
    <t>Account Name</t>
  </si>
  <si>
    <t>Account #</t>
  </si>
  <si>
    <t>Budgeted Hours</t>
  </si>
  <si>
    <t># of Days
ISD and/or Snow days</t>
  </si>
  <si>
    <t># of Days
District closed (partial staff)</t>
  </si>
  <si>
    <t># of Days
District closed  (no staff)</t>
  </si>
  <si>
    <t>ISD and/or Snow Day Reduction</t>
  </si>
  <si>
    <t>Holiday Pay paid to Employees</t>
  </si>
  <si>
    <t>Holiday Pay Reduction
(# of hours not being paid)</t>
  </si>
  <si>
    <t>Worked Hours (from MITC)</t>
  </si>
  <si>
    <r>
      <t xml:space="preserve">Adjusted </t>
    </r>
    <r>
      <rPr>
        <b/>
        <sz val="10"/>
        <color rgb="FF000000"/>
        <rFont val="Calibri"/>
        <family val="2"/>
      </rPr>
      <t>Hours</t>
    </r>
    <r>
      <rPr>
        <b/>
        <sz val="10"/>
        <color indexed="8"/>
        <rFont val="Calibri"/>
        <family val="2"/>
      </rPr>
      <t xml:space="preserve"> with Credits</t>
    </r>
  </si>
  <si>
    <r>
      <t>Over</t>
    </r>
    <r>
      <rPr>
        <sz val="10"/>
        <color indexed="8"/>
        <rFont val="Arial"/>
        <family val="2"/>
      </rPr>
      <t>/Under</t>
    </r>
  </si>
  <si>
    <t>Reason:</t>
  </si>
  <si>
    <t>To Do:</t>
  </si>
  <si>
    <t>Dewitt High</t>
  </si>
  <si>
    <t>1154</t>
  </si>
  <si>
    <t>Dewitt Junior High</t>
  </si>
  <si>
    <t>1155</t>
  </si>
  <si>
    <t>Dewitt Herbison</t>
  </si>
  <si>
    <t>1156</t>
  </si>
  <si>
    <t>Dewitt Schavey</t>
  </si>
  <si>
    <t>1157</t>
  </si>
  <si>
    <t>Dewitt Scott</t>
  </si>
  <si>
    <t>1158</t>
  </si>
  <si>
    <t>Dewitt FECC</t>
  </si>
  <si>
    <t>1159</t>
  </si>
  <si>
    <t>Dewitt Transportation</t>
  </si>
  <si>
    <t>1160</t>
  </si>
  <si>
    <t>Dewitt Events</t>
  </si>
  <si>
    <t>1161</t>
  </si>
  <si>
    <t>Dewitt Leadership (DS)</t>
  </si>
  <si>
    <t>6154</t>
  </si>
  <si>
    <t>Dewitt DISTRICT TOTALS</t>
  </si>
  <si>
    <t>5/3 BURTON CENTER ROAD</t>
  </si>
  <si>
    <t>795</t>
  </si>
  <si>
    <t>5/3 FLUSHING</t>
  </si>
  <si>
    <t>845</t>
  </si>
  <si>
    <t>5/3 FLINT - MILLER ROAD</t>
  </si>
  <si>
    <t>846</t>
  </si>
  <si>
    <t>5/3 FLINT - MAPLE - S SAGINAW</t>
  </si>
  <si>
    <t>847</t>
  </si>
  <si>
    <t>5/3 GRAND BLANC S SAGINAW</t>
  </si>
  <si>
    <t>848</t>
  </si>
  <si>
    <t>5/3 FLINT BALLENGER</t>
  </si>
  <si>
    <t>850</t>
  </si>
  <si>
    <t>5/3 OKEMOS ROAD</t>
  </si>
  <si>
    <t>853</t>
  </si>
  <si>
    <t>5/3 E SAGINAW</t>
  </si>
  <si>
    <t>854</t>
  </si>
  <si>
    <t>5/3 W SAGINAW</t>
  </si>
  <si>
    <t>855</t>
  </si>
  <si>
    <t>5/3 S PENN</t>
  </si>
  <si>
    <t>857</t>
  </si>
  <si>
    <t>5/3 GRAND LEDGE</t>
  </si>
  <si>
    <t>859</t>
  </si>
  <si>
    <t>5/3 MASON</t>
  </si>
  <si>
    <t>861</t>
  </si>
  <si>
    <t>5/3 DEWITT</t>
  </si>
  <si>
    <t>862</t>
  </si>
  <si>
    <t>5/3 ST JOHNS</t>
  </si>
  <si>
    <t>867</t>
  </si>
  <si>
    <t>5/3 OWOSSO MAIN</t>
  </si>
  <si>
    <t>868</t>
  </si>
  <si>
    <t>5/3 DURRAND</t>
  </si>
  <si>
    <t>873</t>
  </si>
  <si>
    <t>5/3 OWOSSO EASTSIDE</t>
  </si>
  <si>
    <t>874</t>
  </si>
  <si>
    <t>5/3 CHARLOTTE</t>
  </si>
  <si>
    <t>901</t>
  </si>
  <si>
    <t xml:space="preserve">5/3 FENTON </t>
  </si>
  <si>
    <t>1068</t>
  </si>
  <si>
    <t>Michigan Athletic Club</t>
  </si>
  <si>
    <t>739</t>
  </si>
  <si>
    <t>MAC TOTALS</t>
  </si>
  <si>
    <t>Hastings HS/Comm</t>
  </si>
  <si>
    <t>1560</t>
  </si>
  <si>
    <t>Hastings Central Elem.</t>
  </si>
  <si>
    <t>1565</t>
  </si>
  <si>
    <t>Hastings MS / Admin</t>
  </si>
  <si>
    <t>1561</t>
  </si>
  <si>
    <t>Hastings Northeast Elem.</t>
  </si>
  <si>
    <t>1564</t>
  </si>
  <si>
    <t>Hastings Southeast Elem.</t>
  </si>
  <si>
    <t>1563</t>
  </si>
  <si>
    <t>Hastings Star Elem.</t>
  </si>
  <si>
    <t>1562</t>
  </si>
  <si>
    <t>Hastings Trans/Field/Events</t>
  </si>
  <si>
    <t>1567</t>
  </si>
  <si>
    <t>Hastings Leadership (DS)</t>
  </si>
  <si>
    <t>1566</t>
  </si>
  <si>
    <t>Hastings TOTALS</t>
  </si>
  <si>
    <t>Dewitt</t>
  </si>
  <si>
    <t>Hastings</t>
  </si>
  <si>
    <t>Wayland</t>
  </si>
  <si>
    <t>Central Bank Supervisor</t>
  </si>
  <si>
    <t>017</t>
  </si>
  <si>
    <t>Central Branch TOTALS</t>
  </si>
  <si>
    <t>5/3 Jackson</t>
  </si>
  <si>
    <t xml:space="preserve">/ </t>
  </si>
  <si>
    <t>Over/Under Budgets - John Wojcik</t>
  </si>
  <si>
    <t>JohnW.</t>
  </si>
  <si>
    <t>Jamal/ John</t>
  </si>
  <si>
    <t>Wayland Union Pine</t>
  </si>
  <si>
    <t>551</t>
  </si>
  <si>
    <t>Wayland Union Steeby</t>
  </si>
  <si>
    <t>552</t>
  </si>
  <si>
    <t>Wayland Union Baker</t>
  </si>
  <si>
    <t>553</t>
  </si>
  <si>
    <t>Wayland Union Dorr</t>
  </si>
  <si>
    <t>554</t>
  </si>
  <si>
    <t>Wayland Union High School</t>
  </si>
  <si>
    <t>556</t>
  </si>
  <si>
    <t>Wayland Union Pine Gym</t>
  </si>
  <si>
    <t>557</t>
  </si>
  <si>
    <t>Wayland Union Trans/Field/Admin</t>
  </si>
  <si>
    <t>558</t>
  </si>
  <si>
    <t>Wayland Union Events</t>
  </si>
  <si>
    <t>559</t>
  </si>
  <si>
    <t>Wayland Union Middle School</t>
  </si>
  <si>
    <t>560</t>
  </si>
  <si>
    <t>Wayland Union Leadership (DS)</t>
  </si>
  <si>
    <t>6556</t>
  </si>
  <si>
    <t>Wayland TOTALS</t>
  </si>
  <si>
    <t>Talk to Bank Staff about be budget conscious</t>
  </si>
  <si>
    <t>Talk to staff on Punching out on time if you are not helping.  No sitting around!</t>
  </si>
  <si>
    <t>HEINZ, KANDACE</t>
  </si>
  <si>
    <t>MERRIMAN, RICHARD</t>
  </si>
  <si>
    <t>CLEAR, LISA MARIE</t>
  </si>
  <si>
    <t>CLEAR, LUCAS</t>
  </si>
  <si>
    <t>DANIELS, ASHLEY</t>
  </si>
  <si>
    <t>MORRIS, MARISSA</t>
  </si>
  <si>
    <t>SCHMEISER, KATHERINE</t>
  </si>
  <si>
    <t>WESTBROOK, MELISSA</t>
  </si>
  <si>
    <t>Drive time Josh</t>
  </si>
  <si>
    <t>BARR, JAMAL</t>
  </si>
  <si>
    <t>BLYTHE, SITESHIA</t>
  </si>
  <si>
    <t>HADL, JEREMY</t>
  </si>
  <si>
    <t>LABRECQUE, BRIAN</t>
  </si>
  <si>
    <t>Straube, KRISTIN MARIE</t>
  </si>
  <si>
    <t>Drive time Josh / Eyvonne  plus a correction that was needed.</t>
  </si>
  <si>
    <t>Eyvonne Correcting a window issue I was called on.</t>
  </si>
  <si>
    <t>Josh drive time had to correct issue in bathroom as well.</t>
  </si>
  <si>
    <t>New hire will speak to him</t>
  </si>
  <si>
    <t>Josh drive time and Drive through wondow clean up.</t>
  </si>
  <si>
    <t>I will look into this. Will need to see if all punches are accurate and adjust if needed.</t>
  </si>
  <si>
    <t>water clean up from leak.</t>
  </si>
  <si>
    <t xml:space="preserve">Will talk to team.  We did havve a plumbing issue here as well. </t>
  </si>
  <si>
    <t>Im looking into this as to correct punches.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</si>
</sst>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26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6"/>
      <color theme="0"/>
      <name val="Arial"/>
      <family val="2"/>
    </font>
    <font>
      <b/>
      <sz val="8"/>
      <name val="Arial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z val="10"/>
      <color rgb="FF00B0F0"/>
      <name val="Arial"/>
      <family val="2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theme="6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2" fillId="0" borderId="6" xfId="0" applyFont="1" applyBorder="1" applyAlignment="1" applyProtection="1">
      <alignment horizontal="center" wrapText="1"/>
      <protection locked="0"/>
    </xf>
    <xf numFmtId="0" fontId="13" fillId="0" borderId="6" xfId="0" applyFont="1" applyBorder="1" applyAlignment="1" applyProtection="1">
      <alignment horizontal="center" wrapText="1"/>
      <protection locked="0"/>
    </xf>
    <xf numFmtId="0" fontId="11" fillId="0" borderId="4" xfId="0" applyFont="1" applyBorder="1" applyAlignment="1" applyProtection="1">
      <alignment horizontal="center" wrapText="1"/>
      <protection locked="0"/>
    </xf>
    <xf numFmtId="0" fontId="12" fillId="0" borderId="4" xfId="0" applyFont="1" applyBorder="1" applyAlignment="1" applyProtection="1">
      <alignment horizontal="center" wrapText="1"/>
      <protection locked="0"/>
    </xf>
    <xf numFmtId="0" fontId="13" fillId="0" borderId="4" xfId="0" applyFont="1" applyBorder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left" wrapText="1"/>
      <protection locked="0"/>
    </xf>
    <xf numFmtId="0" fontId="0" fillId="6" borderId="0" xfId="0" applyFill="1"/>
    <xf numFmtId="0" fontId="14" fillId="0" borderId="4" xfId="0" applyFont="1" applyBorder="1" applyAlignment="1" applyProtection="1">
      <alignment horizontal="center" wrapText="1"/>
      <protection locked="0"/>
    </xf>
    <xf numFmtId="164" fontId="5" fillId="7" borderId="7" xfId="0" applyNumberFormat="1" applyFont="1" applyFill="1" applyBorder="1" applyAlignment="1" applyProtection="1">
      <alignment horizontal="center" wrapText="1"/>
      <protection locked="0"/>
    </xf>
    <xf numFmtId="164" fontId="15" fillId="7" borderId="7" xfId="0" applyNumberFormat="1" applyFont="1" applyFill="1" applyBorder="1" applyAlignment="1" applyProtection="1">
      <alignment horizontal="center" wrapText="1"/>
      <protection locked="0"/>
    </xf>
    <xf numFmtId="164" fontId="5" fillId="5" borderId="7" xfId="0" applyNumberFormat="1" applyFont="1" applyFill="1" applyBorder="1" applyAlignment="1" applyProtection="1">
      <alignment horizontal="center" wrapText="1"/>
      <protection locked="0"/>
    </xf>
    <xf numFmtId="164" fontId="10" fillId="5" borderId="8" xfId="0" applyNumberFormat="1" applyFont="1" applyFill="1" applyBorder="1" applyAlignment="1" applyProtection="1">
      <alignment horizontal="center" wrapText="1"/>
      <protection locked="0"/>
    </xf>
    <xf numFmtId="164" fontId="10" fillId="5" borderId="7" xfId="0" applyNumberFormat="1" applyFont="1" applyFill="1" applyBorder="1" applyAlignment="1" applyProtection="1">
      <alignment horizontal="center" wrapText="1"/>
      <protection locked="0"/>
    </xf>
    <xf numFmtId="164" fontId="5" fillId="5" borderId="7" xfId="0" applyNumberFormat="1" applyFont="1" applyFill="1" applyBorder="1" applyAlignment="1" applyProtection="1">
      <alignment horizontal="left" wrapText="1"/>
      <protection locked="0"/>
    </xf>
    <xf numFmtId="164" fontId="19" fillId="0" borderId="9" xfId="0" applyNumberFormat="1" applyFont="1" applyBorder="1"/>
    <xf numFmtId="165" fontId="19" fillId="0" borderId="10" xfId="0" quotePrefix="1" applyNumberFormat="1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165" fontId="21" fillId="5" borderId="12" xfId="0" applyNumberFormat="1" applyFont="1" applyFill="1" applyBorder="1" applyAlignment="1" applyProtection="1">
      <alignment horizontal="center" wrapText="1"/>
      <protection locked="0"/>
    </xf>
    <xf numFmtId="164" fontId="0" fillId="5" borderId="4" xfId="0" applyNumberFormat="1" applyFill="1" applyBorder="1"/>
    <xf numFmtId="165" fontId="22" fillId="0" borderId="10" xfId="0" quotePrefix="1" applyNumberFormat="1" applyFont="1" applyBorder="1" applyAlignment="1">
      <alignment horizontal="center"/>
    </xf>
    <xf numFmtId="165" fontId="21" fillId="6" borderId="12" xfId="0" applyNumberFormat="1" applyFont="1" applyFill="1" applyBorder="1" applyAlignment="1" applyProtection="1">
      <alignment horizontal="center" wrapText="1"/>
      <protection locked="0"/>
    </xf>
    <xf numFmtId="164" fontId="19" fillId="0" borderId="15" xfId="0" applyNumberFormat="1" applyFont="1" applyBorder="1"/>
    <xf numFmtId="165" fontId="19" fillId="0" borderId="15" xfId="0" quotePrefix="1" applyNumberFormat="1" applyFont="1" applyBorder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9" fillId="8" borderId="15" xfId="0" applyNumberFormat="1" applyFont="1" applyFill="1" applyBorder="1" applyAlignment="1">
      <alignment horizontal="center"/>
    </xf>
    <xf numFmtId="164" fontId="19" fillId="0" borderId="11" xfId="0" applyNumberFormat="1" applyFont="1" applyBorder="1"/>
    <xf numFmtId="165" fontId="24" fillId="0" borderId="10" xfId="0" quotePrefix="1" applyNumberFormat="1" applyFont="1" applyBorder="1" applyAlignment="1">
      <alignment horizontal="center"/>
    </xf>
    <xf numFmtId="164" fontId="10" fillId="9" borderId="7" xfId="0" applyNumberFormat="1" applyFont="1" applyFill="1" applyBorder="1" applyAlignment="1" applyProtection="1">
      <alignment horizontal="center" wrapText="1"/>
      <protection locked="0"/>
    </xf>
    <xf numFmtId="164" fontId="21" fillId="9" borderId="13" xfId="0" applyNumberFormat="1" applyFont="1" applyFill="1" applyBorder="1" applyAlignment="1" applyProtection="1">
      <alignment horizontal="center" wrapText="1"/>
      <protection locked="0"/>
    </xf>
    <xf numFmtId="164" fontId="23" fillId="9" borderId="0" xfId="0" applyNumberFormat="1" applyFont="1" applyFill="1" applyAlignment="1">
      <alignment horizontal="center"/>
    </xf>
    <xf numFmtId="164" fontId="17" fillId="9" borderId="7" xfId="0" applyNumberFormat="1" applyFont="1" applyFill="1" applyBorder="1" applyAlignment="1" applyProtection="1">
      <alignment horizontal="center" wrapText="1"/>
      <protection locked="0"/>
    </xf>
    <xf numFmtId="164" fontId="23" fillId="9" borderId="14" xfId="0" applyNumberFormat="1" applyFont="1" applyFill="1" applyBorder="1" applyProtection="1">
      <protection locked="0"/>
    </xf>
    <xf numFmtId="0" fontId="11" fillId="9" borderId="0" xfId="0" applyFont="1" applyFill="1" applyAlignment="1" applyProtection="1">
      <alignment horizontal="left" wrapText="1"/>
      <protection locked="0"/>
    </xf>
    <xf numFmtId="164" fontId="0" fillId="5" borderId="4" xfId="0" applyNumberForma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4" xfId="0" applyFill="1" applyBorder="1" applyAlignment="1">
      <alignment wrapText="1"/>
    </xf>
    <xf numFmtId="0" fontId="0" fillId="0" borderId="4" xfId="0" applyBorder="1" applyAlignment="1">
      <alignment wrapText="1"/>
    </xf>
    <xf numFmtId="164" fontId="0" fillId="5" borderId="4" xfId="0" applyNumberFormat="1" applyFill="1" applyBorder="1" applyAlignment="1">
      <alignment horizontal="center"/>
    </xf>
    <xf numFmtId="14" fontId="25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2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9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border outline="0">
        <top style="thin">
          <color theme="6" tint="0.39997558519241921"/>
        </top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theme="6"/>
          <bgColor rgb="FF92D05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C0C0D4-AC78-41F6-92FF-9C970BDC78FA}" name="Table2" displayName="Table2" ref="A1:E1048576" totalsRowShown="0" headerRowDxfId="8" dataDxfId="6" headerRowBorderDxfId="7" tableBorderDxfId="5">
  <autoFilter ref="A1:E1048576" xr:uid="{78F11C12-9012-4409-8B6E-B06CC7D35765}"/>
  <tableColumns count="5">
    <tableColumn id="1" xr3:uid="{C1A08DCD-D1C1-4851-8F44-7F8973760D09}" name="Employee" dataDxfId="4"/>
    <tableColumn id="2" xr3:uid="{90DC358A-5736-4AA5-92F7-DF448BF32613}" name="Hours" dataDxfId="3"/>
    <tableColumn id="3" xr3:uid="{7333782D-14AD-4FF1-9646-3FE7F93396FC}" name="Cause of OT" dataDxfId="2"/>
    <tableColumn id="4" xr3:uid="{6470B99B-2479-422F-8ED9-DEA1EEB54168}" name="To Do" dataDxfId="1"/>
    <tableColumn id="5" xr3:uid="{E7F2EFAC-06BD-4280-8217-F9E7DE1A8264}" name="RDO Approval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34AE5-7EFE-4B0D-83F0-8B43871679B1}">
  <dimension ref="A1:O64"/>
  <sheetViews>
    <sheetView tabSelected="1" topLeftCell="C1" zoomScaleNormal="100" workbookViewId="0">
      <selection activeCell="K5" sqref="K5:N5"/>
    </sheetView>
  </sheetViews>
  <sheetFormatPr defaultRowHeight="15" x14ac:dyDescent="0.25"/>
  <cols>
    <col min="2" max="2" width="27.85546875" customWidth="1"/>
    <col min="3" max="3" width="9.85546875" customWidth="1"/>
    <col min="5" max="5" width="9.85546875" customWidth="1"/>
    <col min="11" max="11" width="16.5703125" bestFit="1" customWidth="1"/>
    <col min="14" max="14" width="26.140625" customWidth="1"/>
    <col min="15" max="15" width="27.28515625" customWidth="1"/>
  </cols>
  <sheetData>
    <row r="1" spans="1:15" ht="32.25" x14ac:dyDescent="0.4">
      <c r="A1" s="1"/>
      <c r="B1" s="57" t="s">
        <v>118</v>
      </c>
      <c r="C1" s="57"/>
      <c r="D1" s="57"/>
      <c r="E1" s="57"/>
      <c r="F1" s="57"/>
      <c r="G1" s="57"/>
      <c r="J1" s="3" t="s">
        <v>9</v>
      </c>
      <c r="K1" s="53">
        <v>44444</v>
      </c>
    </row>
    <row r="2" spans="1:15" ht="26.25" x14ac:dyDescent="0.4">
      <c r="A2" s="1"/>
      <c r="B2" s="2"/>
      <c r="C2" s="4"/>
      <c r="D2" s="5"/>
      <c r="E2" s="5"/>
      <c r="F2" s="6"/>
      <c r="G2" s="6"/>
    </row>
    <row r="3" spans="1:15" ht="33" customHeight="1" thickBot="1" x14ac:dyDescent="0.45">
      <c r="A3" s="1"/>
      <c r="B3" s="7" t="s">
        <v>10</v>
      </c>
      <c r="C3" s="8" t="s">
        <v>11</v>
      </c>
      <c r="D3" s="9" t="s">
        <v>12</v>
      </c>
      <c r="E3" s="9" t="s">
        <v>13</v>
      </c>
      <c r="F3" s="9" t="s">
        <v>14</v>
      </c>
      <c r="G3" s="9" t="s">
        <v>15</v>
      </c>
    </row>
    <row r="4" spans="1:15" ht="16.5" thickTop="1" x14ac:dyDescent="0.25">
      <c r="A4" s="1"/>
      <c r="B4" s="10" t="s">
        <v>110</v>
      </c>
      <c r="C4" s="11"/>
      <c r="D4" s="12"/>
      <c r="E4" s="12"/>
      <c r="F4" s="12"/>
      <c r="G4" s="12"/>
    </row>
    <row r="5" spans="1:15" ht="15.75" x14ac:dyDescent="0.25">
      <c r="A5" s="1"/>
      <c r="B5" s="13" t="s">
        <v>111</v>
      </c>
      <c r="C5" s="14"/>
      <c r="D5" s="15"/>
      <c r="E5" s="15"/>
      <c r="F5" s="15"/>
      <c r="G5" s="15"/>
      <c r="J5" s="16"/>
      <c r="K5" s="58" t="s">
        <v>16</v>
      </c>
      <c r="L5" s="58"/>
      <c r="M5" s="58"/>
      <c r="N5" s="58"/>
    </row>
    <row r="6" spans="1:15" ht="15.75" x14ac:dyDescent="0.25">
      <c r="A6" s="1"/>
      <c r="B6" s="13" t="s">
        <v>112</v>
      </c>
      <c r="C6" s="14"/>
      <c r="D6" s="15"/>
      <c r="E6" s="15"/>
      <c r="F6" s="15"/>
      <c r="G6" s="15"/>
      <c r="J6" s="44"/>
      <c r="K6" s="58" t="s">
        <v>17</v>
      </c>
      <c r="L6" s="58"/>
      <c r="M6" s="58"/>
      <c r="N6" s="58"/>
    </row>
    <row r="7" spans="1:15" ht="15.75" x14ac:dyDescent="0.25">
      <c r="A7" s="1"/>
      <c r="B7" s="13"/>
      <c r="C7" s="14"/>
      <c r="D7" s="15"/>
      <c r="E7" s="15"/>
      <c r="F7" s="15"/>
      <c r="G7" s="15"/>
      <c r="J7" s="17"/>
      <c r="K7" s="59" t="s">
        <v>18</v>
      </c>
      <c r="L7" s="59"/>
      <c r="M7" s="59"/>
      <c r="N7" s="59"/>
      <c r="O7" s="59"/>
    </row>
    <row r="8" spans="1:15" ht="15.75" x14ac:dyDescent="0.25">
      <c r="A8" s="1"/>
      <c r="B8" s="13"/>
      <c r="C8" s="14"/>
      <c r="D8" s="13"/>
      <c r="E8" s="13"/>
      <c r="F8" s="18"/>
      <c r="G8" s="18"/>
    </row>
    <row r="9" spans="1:15" ht="26.25" x14ac:dyDescent="0.4">
      <c r="A9" s="1"/>
      <c r="B9" s="2"/>
      <c r="C9" s="4"/>
      <c r="D9" s="5"/>
      <c r="E9" s="5"/>
      <c r="F9" s="6"/>
      <c r="G9" s="6"/>
    </row>
    <row r="10" spans="1:15" ht="90.75" thickBot="1" x14ac:dyDescent="0.3">
      <c r="B10" s="19" t="s">
        <v>19</v>
      </c>
      <c r="C10" s="19" t="s">
        <v>20</v>
      </c>
      <c r="D10" s="20" t="s">
        <v>21</v>
      </c>
      <c r="E10" s="21" t="s">
        <v>22</v>
      </c>
      <c r="F10" s="21" t="s">
        <v>23</v>
      </c>
      <c r="G10" s="21" t="s">
        <v>24</v>
      </c>
      <c r="H10" s="39" t="s">
        <v>25</v>
      </c>
      <c r="I10" s="22" t="s">
        <v>26</v>
      </c>
      <c r="J10" s="39" t="s">
        <v>27</v>
      </c>
      <c r="K10" s="23" t="s">
        <v>28</v>
      </c>
      <c r="L10" s="39" t="s">
        <v>29</v>
      </c>
      <c r="M10" s="42" t="s">
        <v>30</v>
      </c>
      <c r="N10" s="24" t="s">
        <v>31</v>
      </c>
      <c r="O10" s="24" t="s">
        <v>32</v>
      </c>
    </row>
    <row r="11" spans="1:15" ht="15.75" thickTop="1" x14ac:dyDescent="0.25">
      <c r="B11" s="25" t="s">
        <v>33</v>
      </c>
      <c r="C11" s="26" t="s">
        <v>34</v>
      </c>
      <c r="D11" s="27">
        <v>223.75</v>
      </c>
      <c r="E11" s="28"/>
      <c r="F11" s="28">
        <v>0.5</v>
      </c>
      <c r="G11" s="28"/>
      <c r="H11" s="40">
        <f t="shared" ref="H11:H19" si="0">(((D11/5)*0.5)*E11)+(((D11/5)*0.75)*F11)+(((D11/5)*1)*G11)</f>
        <v>16.78125</v>
      </c>
      <c r="I11" s="29"/>
      <c r="J11" s="40">
        <f t="shared" ref="J11:J19" si="1">IF($I11="",0,(D11/5)-I11)</f>
        <v>0</v>
      </c>
      <c r="K11" s="29">
        <v>114.92</v>
      </c>
      <c r="L11" s="40">
        <f t="shared" ref="L11:L19" si="2">SUM(H11,I11,J11,K11)</f>
        <v>131.70125000000002</v>
      </c>
      <c r="M11" s="40">
        <f t="shared" ref="M11:M13" si="3">D11-L11</f>
        <v>92.048749999999984</v>
      </c>
      <c r="N11" s="45"/>
      <c r="O11" s="45"/>
    </row>
    <row r="12" spans="1:15" x14ac:dyDescent="0.25">
      <c r="B12" s="25" t="s">
        <v>35</v>
      </c>
      <c r="C12" s="26" t="s">
        <v>36</v>
      </c>
      <c r="D12" s="27">
        <v>171.25</v>
      </c>
      <c r="E12" s="28"/>
      <c r="F12" s="28">
        <v>1</v>
      </c>
      <c r="G12" s="28"/>
      <c r="H12" s="40">
        <f t="shared" si="0"/>
        <v>25.6875</v>
      </c>
      <c r="I12" s="29"/>
      <c r="J12" s="40">
        <f t="shared" si="1"/>
        <v>0</v>
      </c>
      <c r="K12" s="29">
        <v>118.31</v>
      </c>
      <c r="L12" s="40">
        <f t="shared" si="2"/>
        <v>143.9975</v>
      </c>
      <c r="M12" s="40">
        <f t="shared" si="3"/>
        <v>27.252499999999998</v>
      </c>
      <c r="N12" s="45"/>
      <c r="O12" s="45"/>
    </row>
    <row r="13" spans="1:15" x14ac:dyDescent="0.25">
      <c r="B13" s="25" t="s">
        <v>37</v>
      </c>
      <c r="C13" s="26" t="s">
        <v>38</v>
      </c>
      <c r="D13" s="27">
        <v>110</v>
      </c>
      <c r="E13" s="28"/>
      <c r="F13" s="28">
        <v>1</v>
      </c>
      <c r="G13" s="28"/>
      <c r="H13" s="40">
        <f t="shared" si="0"/>
        <v>16.5</v>
      </c>
      <c r="I13" s="29"/>
      <c r="J13" s="40">
        <f t="shared" si="1"/>
        <v>0</v>
      </c>
      <c r="K13" s="29">
        <v>77.62</v>
      </c>
      <c r="L13" s="40">
        <f t="shared" si="2"/>
        <v>94.12</v>
      </c>
      <c r="M13" s="40">
        <f t="shared" si="3"/>
        <v>15.879999999999995</v>
      </c>
      <c r="N13" s="45"/>
      <c r="O13" s="45"/>
    </row>
    <row r="14" spans="1:15" x14ac:dyDescent="0.25">
      <c r="B14" s="25" t="s">
        <v>39</v>
      </c>
      <c r="C14" s="26" t="s">
        <v>40</v>
      </c>
      <c r="D14" s="27">
        <v>100</v>
      </c>
      <c r="E14" s="28"/>
      <c r="F14" s="28">
        <v>1</v>
      </c>
      <c r="G14" s="28"/>
      <c r="H14" s="40">
        <f t="shared" si="0"/>
        <v>15</v>
      </c>
      <c r="I14" s="29"/>
      <c r="J14" s="40">
        <f t="shared" si="1"/>
        <v>0</v>
      </c>
      <c r="K14" s="29">
        <v>80.81</v>
      </c>
      <c r="L14" s="40">
        <f t="shared" si="2"/>
        <v>95.81</v>
      </c>
      <c r="M14" s="40">
        <f>D14-L14</f>
        <v>4.1899999999999977</v>
      </c>
      <c r="N14" s="45"/>
      <c r="O14" s="45"/>
    </row>
    <row r="15" spans="1:15" ht="30" x14ac:dyDescent="0.25">
      <c r="B15" s="25" t="s">
        <v>41</v>
      </c>
      <c r="C15" s="26" t="s">
        <v>42</v>
      </c>
      <c r="D15" s="27">
        <v>95</v>
      </c>
      <c r="E15" s="28"/>
      <c r="F15" s="28">
        <v>1</v>
      </c>
      <c r="G15" s="28"/>
      <c r="H15" s="40">
        <f t="shared" si="0"/>
        <v>14.25</v>
      </c>
      <c r="I15" s="29"/>
      <c r="J15" s="40">
        <f t="shared" si="1"/>
        <v>0</v>
      </c>
      <c r="K15" s="29">
        <v>85.54</v>
      </c>
      <c r="L15" s="40">
        <f t="shared" si="2"/>
        <v>99.79</v>
      </c>
      <c r="M15" s="40">
        <f t="shared" ref="M15:M19" si="4">D15-L15</f>
        <v>-4.7900000000000063</v>
      </c>
      <c r="N15" s="45" t="s">
        <v>166</v>
      </c>
      <c r="O15" s="45"/>
    </row>
    <row r="16" spans="1:15" x14ac:dyDescent="0.25">
      <c r="B16" s="25" t="s">
        <v>43</v>
      </c>
      <c r="C16" s="30" t="s">
        <v>44</v>
      </c>
      <c r="D16" s="27">
        <v>53.75</v>
      </c>
      <c r="E16" s="31"/>
      <c r="F16" s="31">
        <v>1</v>
      </c>
      <c r="G16" s="31"/>
      <c r="H16" s="40">
        <f t="shared" si="0"/>
        <v>8.0625</v>
      </c>
      <c r="I16" s="29"/>
      <c r="J16" s="40">
        <f t="shared" si="1"/>
        <v>0</v>
      </c>
      <c r="K16" s="29">
        <v>32.42</v>
      </c>
      <c r="L16" s="40">
        <f t="shared" si="2"/>
        <v>40.482500000000002</v>
      </c>
      <c r="M16" s="40">
        <f t="shared" si="4"/>
        <v>13.267499999999998</v>
      </c>
      <c r="N16" s="45"/>
      <c r="O16" s="45"/>
    </row>
    <row r="17" spans="2:15" x14ac:dyDescent="0.25">
      <c r="B17" s="25" t="s">
        <v>45</v>
      </c>
      <c r="C17" s="26" t="s">
        <v>46</v>
      </c>
      <c r="D17" s="27">
        <v>6</v>
      </c>
      <c r="E17" s="28"/>
      <c r="F17" s="28">
        <v>1</v>
      </c>
      <c r="G17" s="28"/>
      <c r="H17" s="40">
        <f t="shared" si="0"/>
        <v>0.89999999999999991</v>
      </c>
      <c r="I17" s="29"/>
      <c r="J17" s="40">
        <f t="shared" si="1"/>
        <v>0</v>
      </c>
      <c r="K17" s="29">
        <v>3</v>
      </c>
      <c r="L17" s="40">
        <f t="shared" si="2"/>
        <v>3.9</v>
      </c>
      <c r="M17" s="40">
        <f t="shared" si="4"/>
        <v>2.1</v>
      </c>
      <c r="N17" s="45"/>
      <c r="O17" s="45"/>
    </row>
    <row r="18" spans="2:15" x14ac:dyDescent="0.25">
      <c r="B18" s="25" t="s">
        <v>47</v>
      </c>
      <c r="C18" s="30" t="s">
        <v>48</v>
      </c>
      <c r="D18" s="27">
        <v>7.5</v>
      </c>
      <c r="E18" s="31"/>
      <c r="F18" s="31">
        <v>1</v>
      </c>
      <c r="G18" s="31"/>
      <c r="H18" s="40">
        <f t="shared" si="0"/>
        <v>1.125</v>
      </c>
      <c r="I18" s="29"/>
      <c r="J18" s="40">
        <f t="shared" si="1"/>
        <v>0</v>
      </c>
      <c r="K18" s="29"/>
      <c r="L18" s="40">
        <f t="shared" si="2"/>
        <v>1.125</v>
      </c>
      <c r="M18" s="40">
        <f t="shared" si="4"/>
        <v>6.375</v>
      </c>
      <c r="N18" s="45"/>
      <c r="O18" s="45"/>
    </row>
    <row r="19" spans="2:15" x14ac:dyDescent="0.25">
      <c r="B19" s="25" t="s">
        <v>49</v>
      </c>
      <c r="C19" s="30" t="s">
        <v>50</v>
      </c>
      <c r="D19" s="27">
        <v>20</v>
      </c>
      <c r="E19" s="31"/>
      <c r="F19" s="31">
        <v>1</v>
      </c>
      <c r="G19" s="31"/>
      <c r="H19" s="40">
        <f t="shared" si="0"/>
        <v>3</v>
      </c>
      <c r="I19" s="29"/>
      <c r="J19" s="40">
        <f t="shared" si="1"/>
        <v>0</v>
      </c>
      <c r="K19" s="29"/>
      <c r="L19" s="40">
        <f t="shared" si="2"/>
        <v>3</v>
      </c>
      <c r="M19" s="40">
        <f t="shared" si="4"/>
        <v>17</v>
      </c>
      <c r="N19" s="45"/>
      <c r="O19" s="45"/>
    </row>
    <row r="20" spans="2:15" x14ac:dyDescent="0.25">
      <c r="B20" s="43" t="s">
        <v>51</v>
      </c>
      <c r="C20" s="41"/>
      <c r="D20" s="41">
        <f>SUM(D11:D19)</f>
        <v>787.25</v>
      </c>
      <c r="E20" s="41"/>
      <c r="F20" s="41"/>
      <c r="G20" s="41"/>
      <c r="H20" s="41">
        <f t="shared" ref="H20:M20" si="5">SUM(H11:H19)</f>
        <v>101.30625000000001</v>
      </c>
      <c r="I20" s="41">
        <f t="shared" si="5"/>
        <v>0</v>
      </c>
      <c r="J20" s="41">
        <f t="shared" si="5"/>
        <v>0</v>
      </c>
      <c r="K20" s="41">
        <v>0</v>
      </c>
      <c r="L20" s="41">
        <f t="shared" si="5"/>
        <v>613.92624999999998</v>
      </c>
      <c r="M20" s="41">
        <f t="shared" si="5"/>
        <v>173.32374999999993</v>
      </c>
      <c r="N20" s="45"/>
      <c r="O20" s="45"/>
    </row>
    <row r="21" spans="2:15" x14ac:dyDescent="0.25">
      <c r="B21" s="32" t="s">
        <v>52</v>
      </c>
      <c r="C21" s="33" t="s">
        <v>53</v>
      </c>
      <c r="D21" s="34">
        <v>3</v>
      </c>
      <c r="E21" s="28"/>
      <c r="F21" s="28"/>
      <c r="G21" s="28"/>
      <c r="H21" s="40">
        <f t="shared" ref="H21:H41" si="6">(((D21/5)*0.5)*E21)+(((D21/5)*0.75)*F21)+(((D21/5)*1)*G21)</f>
        <v>0</v>
      </c>
      <c r="I21" s="29"/>
      <c r="J21" s="40">
        <f t="shared" ref="J21:J41" si="7">IF($I21="",0,(D21/5)-I21)</f>
        <v>0</v>
      </c>
      <c r="K21" s="29">
        <v>2.85</v>
      </c>
      <c r="L21" s="40">
        <f t="shared" ref="L21:L41" si="8">SUM(H21,I21,J21,K21)</f>
        <v>2.85</v>
      </c>
      <c r="M21" s="40">
        <f t="shared" ref="M21:M41" si="9">D21-L21</f>
        <v>0.14999999999999991</v>
      </c>
      <c r="N21" s="45"/>
      <c r="O21" s="45"/>
    </row>
    <row r="22" spans="2:15" x14ac:dyDescent="0.25">
      <c r="B22" s="32" t="s">
        <v>54</v>
      </c>
      <c r="C22" s="33" t="s">
        <v>55</v>
      </c>
      <c r="D22" s="35">
        <v>2.5</v>
      </c>
      <c r="E22" s="28"/>
      <c r="F22" s="28"/>
      <c r="G22" s="28"/>
      <c r="H22" s="40">
        <f t="shared" si="6"/>
        <v>0</v>
      </c>
      <c r="I22" s="29"/>
      <c r="J22" s="40">
        <f t="shared" si="7"/>
        <v>0</v>
      </c>
      <c r="K22" s="29">
        <v>2</v>
      </c>
      <c r="L22" s="40">
        <f t="shared" si="8"/>
        <v>2</v>
      </c>
      <c r="M22" s="40">
        <f t="shared" si="9"/>
        <v>0.5</v>
      </c>
      <c r="N22" s="45"/>
      <c r="O22" s="45"/>
    </row>
    <row r="23" spans="2:15" ht="30" x14ac:dyDescent="0.25">
      <c r="B23" s="32" t="s">
        <v>56</v>
      </c>
      <c r="C23" s="33" t="s">
        <v>57</v>
      </c>
      <c r="D23" s="35">
        <v>2.5</v>
      </c>
      <c r="E23" s="28"/>
      <c r="F23" s="28"/>
      <c r="G23" s="28"/>
      <c r="H23" s="40">
        <f t="shared" si="6"/>
        <v>0</v>
      </c>
      <c r="I23" s="29"/>
      <c r="J23" s="40">
        <f t="shared" si="7"/>
        <v>0</v>
      </c>
      <c r="K23" s="29">
        <v>3.52</v>
      </c>
      <c r="L23" s="40">
        <f t="shared" si="8"/>
        <v>3.52</v>
      </c>
      <c r="M23" s="40">
        <f t="shared" si="9"/>
        <v>-1.02</v>
      </c>
      <c r="N23" s="45" t="s">
        <v>162</v>
      </c>
      <c r="O23" s="45"/>
    </row>
    <row r="24" spans="2:15" x14ac:dyDescent="0.25">
      <c r="B24" s="32" t="s">
        <v>58</v>
      </c>
      <c r="C24" s="33" t="s">
        <v>59</v>
      </c>
      <c r="D24" s="34">
        <v>2.5</v>
      </c>
      <c r="E24" s="28"/>
      <c r="F24" s="28"/>
      <c r="G24" s="28"/>
      <c r="H24" s="40">
        <f t="shared" si="6"/>
        <v>0</v>
      </c>
      <c r="I24" s="29"/>
      <c r="J24" s="40">
        <f t="shared" si="7"/>
        <v>0</v>
      </c>
      <c r="K24" s="29">
        <v>2.88</v>
      </c>
      <c r="L24" s="40">
        <f t="shared" si="8"/>
        <v>2.88</v>
      </c>
      <c r="M24" s="40">
        <f t="shared" si="9"/>
        <v>-0.37999999999999989</v>
      </c>
      <c r="N24" s="45" t="s">
        <v>161</v>
      </c>
      <c r="O24" s="45"/>
    </row>
    <row r="25" spans="2:15" ht="45" x14ac:dyDescent="0.25">
      <c r="B25" s="32" t="s">
        <v>60</v>
      </c>
      <c r="C25" s="33" t="s">
        <v>61</v>
      </c>
      <c r="D25" s="34">
        <v>3</v>
      </c>
      <c r="E25" s="28"/>
      <c r="F25" s="28"/>
      <c r="G25" s="28"/>
      <c r="H25" s="40">
        <f t="shared" si="6"/>
        <v>0</v>
      </c>
      <c r="I25" s="29"/>
      <c r="J25" s="40">
        <f t="shared" si="7"/>
        <v>0</v>
      </c>
      <c r="K25" s="29">
        <v>3.41</v>
      </c>
      <c r="L25" s="40">
        <f t="shared" si="8"/>
        <v>3.41</v>
      </c>
      <c r="M25" s="40">
        <f t="shared" si="9"/>
        <v>-0.41000000000000014</v>
      </c>
      <c r="N25" s="45" t="s">
        <v>160</v>
      </c>
      <c r="O25" s="45"/>
    </row>
    <row r="26" spans="2:15" ht="45" x14ac:dyDescent="0.25">
      <c r="B26" s="32" t="s">
        <v>62</v>
      </c>
      <c r="C26" s="33" t="s">
        <v>63</v>
      </c>
      <c r="D26" s="36">
        <v>3</v>
      </c>
      <c r="E26" s="28"/>
      <c r="F26" s="28"/>
      <c r="G26" s="28"/>
      <c r="H26" s="40">
        <f t="shared" si="6"/>
        <v>0</v>
      </c>
      <c r="I26" s="29"/>
      <c r="J26" s="40">
        <f t="shared" si="7"/>
        <v>0</v>
      </c>
      <c r="K26" s="29">
        <v>3.8</v>
      </c>
      <c r="L26" s="40">
        <f t="shared" si="8"/>
        <v>3.8</v>
      </c>
      <c r="M26" s="40">
        <f t="shared" si="9"/>
        <v>-0.79999999999999982</v>
      </c>
      <c r="N26" s="45" t="s">
        <v>159</v>
      </c>
      <c r="O26" s="45"/>
    </row>
    <row r="27" spans="2:15" x14ac:dyDescent="0.25">
      <c r="B27" s="32" t="s">
        <v>64</v>
      </c>
      <c r="C27" s="33" t="s">
        <v>65</v>
      </c>
      <c r="D27" s="34">
        <v>2.5</v>
      </c>
      <c r="E27" s="28"/>
      <c r="F27" s="28"/>
      <c r="G27" s="28"/>
      <c r="H27" s="40">
        <f t="shared" si="6"/>
        <v>0</v>
      </c>
      <c r="I27" s="29"/>
      <c r="J27" s="40">
        <f t="shared" si="7"/>
        <v>0</v>
      </c>
      <c r="K27" s="29">
        <v>1.02</v>
      </c>
      <c r="L27" s="40">
        <f t="shared" si="8"/>
        <v>1.02</v>
      </c>
      <c r="M27" s="40">
        <f t="shared" si="9"/>
        <v>1.48</v>
      </c>
      <c r="N27" s="45"/>
      <c r="O27" s="45"/>
    </row>
    <row r="28" spans="2:15" x14ac:dyDescent="0.25">
      <c r="B28" s="32" t="s">
        <v>66</v>
      </c>
      <c r="C28" s="33" t="s">
        <v>67</v>
      </c>
      <c r="D28" s="34">
        <v>3</v>
      </c>
      <c r="E28" s="28"/>
      <c r="F28" s="28"/>
      <c r="G28" s="28"/>
      <c r="H28" s="40">
        <f t="shared" si="6"/>
        <v>0</v>
      </c>
      <c r="I28" s="29"/>
      <c r="J28" s="40">
        <f t="shared" si="7"/>
        <v>0</v>
      </c>
      <c r="K28" s="29">
        <v>1.93</v>
      </c>
      <c r="L28" s="40">
        <f t="shared" si="8"/>
        <v>1.93</v>
      </c>
      <c r="M28" s="40">
        <f t="shared" si="9"/>
        <v>1.07</v>
      </c>
      <c r="N28" s="45"/>
      <c r="O28" s="45"/>
    </row>
    <row r="29" spans="2:15" x14ac:dyDescent="0.25">
      <c r="B29" s="32" t="s">
        <v>68</v>
      </c>
      <c r="C29" s="33" t="s">
        <v>69</v>
      </c>
      <c r="D29" s="34">
        <v>3</v>
      </c>
      <c r="E29" s="28"/>
      <c r="F29" s="28"/>
      <c r="G29" s="28"/>
      <c r="H29" s="40">
        <f t="shared" si="6"/>
        <v>0</v>
      </c>
      <c r="I29" s="29"/>
      <c r="J29" s="40">
        <f t="shared" si="7"/>
        <v>0</v>
      </c>
      <c r="K29" s="29">
        <v>2.61</v>
      </c>
      <c r="L29" s="40">
        <f t="shared" si="8"/>
        <v>2.61</v>
      </c>
      <c r="M29" s="40">
        <f t="shared" si="9"/>
        <v>0.39000000000000012</v>
      </c>
      <c r="N29" s="45"/>
      <c r="O29" s="45"/>
    </row>
    <row r="30" spans="2:15" x14ac:dyDescent="0.25">
      <c r="B30" s="32" t="s">
        <v>70</v>
      </c>
      <c r="C30" s="33" t="s">
        <v>71</v>
      </c>
      <c r="D30" s="34">
        <v>3</v>
      </c>
      <c r="E30" s="28"/>
      <c r="F30" s="28"/>
      <c r="G30" s="28"/>
      <c r="H30" s="40">
        <f t="shared" si="6"/>
        <v>0</v>
      </c>
      <c r="I30" s="29"/>
      <c r="J30" s="40">
        <f t="shared" si="7"/>
        <v>0</v>
      </c>
      <c r="K30" s="29">
        <v>2.3199999999999998</v>
      </c>
      <c r="L30" s="40">
        <f t="shared" si="8"/>
        <v>2.3199999999999998</v>
      </c>
      <c r="M30" s="40">
        <f t="shared" si="9"/>
        <v>0.68000000000000016</v>
      </c>
      <c r="N30" s="45"/>
      <c r="O30" s="45"/>
    </row>
    <row r="31" spans="2:15" x14ac:dyDescent="0.25">
      <c r="B31" s="32" t="s">
        <v>72</v>
      </c>
      <c r="C31" s="33" t="s">
        <v>73</v>
      </c>
      <c r="D31" s="34">
        <v>3</v>
      </c>
      <c r="E31" s="28"/>
      <c r="F31" s="28"/>
      <c r="G31" s="28"/>
      <c r="H31" s="40">
        <f t="shared" si="6"/>
        <v>0</v>
      </c>
      <c r="I31" s="29"/>
      <c r="J31" s="40">
        <f t="shared" si="7"/>
        <v>0</v>
      </c>
      <c r="K31" s="29">
        <v>1.75</v>
      </c>
      <c r="L31" s="40">
        <f t="shared" si="8"/>
        <v>1.75</v>
      </c>
      <c r="M31" s="40">
        <f t="shared" si="9"/>
        <v>1.25</v>
      </c>
      <c r="N31" s="45"/>
      <c r="O31" s="45"/>
    </row>
    <row r="32" spans="2:15" x14ac:dyDescent="0.25">
      <c r="B32" s="32" t="s">
        <v>116</v>
      </c>
      <c r="C32" s="33">
        <v>902</v>
      </c>
      <c r="D32" s="34">
        <v>2</v>
      </c>
      <c r="E32" s="28"/>
      <c r="F32" s="28"/>
      <c r="G32" s="28"/>
      <c r="H32" s="40">
        <f t="shared" si="6"/>
        <v>0</v>
      </c>
      <c r="I32" s="29"/>
      <c r="J32" s="40">
        <f t="shared" si="7"/>
        <v>0</v>
      </c>
      <c r="K32" s="29">
        <v>5.65</v>
      </c>
      <c r="L32" s="40">
        <f t="shared" si="8"/>
        <v>5.65</v>
      </c>
      <c r="M32" s="40">
        <f t="shared" si="9"/>
        <v>-3.6500000000000004</v>
      </c>
      <c r="N32" s="45" t="s">
        <v>152</v>
      </c>
      <c r="O32" s="45"/>
    </row>
    <row r="33" spans="1:15" ht="45" x14ac:dyDescent="0.25">
      <c r="B33" s="32" t="s">
        <v>74</v>
      </c>
      <c r="C33" s="33" t="s">
        <v>75</v>
      </c>
      <c r="D33" s="34">
        <v>2.5</v>
      </c>
      <c r="E33" s="28"/>
      <c r="F33" s="28"/>
      <c r="G33" s="28"/>
      <c r="H33" s="40">
        <f t="shared" si="6"/>
        <v>0</v>
      </c>
      <c r="I33" s="29"/>
      <c r="J33" s="40">
        <f t="shared" si="7"/>
        <v>0</v>
      </c>
      <c r="K33" s="29">
        <v>5.7</v>
      </c>
      <c r="L33" s="40">
        <f t="shared" si="8"/>
        <v>5.7</v>
      </c>
      <c r="M33" s="40">
        <f t="shared" si="9"/>
        <v>-3.2</v>
      </c>
      <c r="N33" s="45" t="s">
        <v>158</v>
      </c>
      <c r="O33" s="45"/>
    </row>
    <row r="34" spans="1:15" x14ac:dyDescent="0.25">
      <c r="B34" s="32" t="s">
        <v>76</v>
      </c>
      <c r="C34" s="33" t="s">
        <v>77</v>
      </c>
      <c r="D34" s="34">
        <v>2.5</v>
      </c>
      <c r="E34" s="28"/>
      <c r="F34" s="28"/>
      <c r="G34" s="28"/>
      <c r="H34" s="40">
        <f t="shared" si="6"/>
        <v>0</v>
      </c>
      <c r="I34" s="29"/>
      <c r="J34" s="40">
        <f t="shared" si="7"/>
        <v>0</v>
      </c>
      <c r="K34" s="29">
        <v>2.2200000000000002</v>
      </c>
      <c r="L34" s="40">
        <f t="shared" si="8"/>
        <v>2.2200000000000002</v>
      </c>
      <c r="M34" s="40">
        <f t="shared" si="9"/>
        <v>0.2799999999999998</v>
      </c>
      <c r="N34" s="45"/>
      <c r="O34" s="45"/>
    </row>
    <row r="35" spans="1:15" x14ac:dyDescent="0.25">
      <c r="B35" s="32" t="s">
        <v>78</v>
      </c>
      <c r="C35" s="33" t="s">
        <v>79</v>
      </c>
      <c r="D35" s="34">
        <v>4</v>
      </c>
      <c r="E35" s="28"/>
      <c r="F35" s="28"/>
      <c r="G35" s="28"/>
      <c r="H35" s="40">
        <f t="shared" si="6"/>
        <v>0</v>
      </c>
      <c r="I35" s="29"/>
      <c r="J35" s="40">
        <f t="shared" si="7"/>
        <v>0</v>
      </c>
      <c r="K35" s="29">
        <v>3.4</v>
      </c>
      <c r="L35" s="40">
        <f t="shared" si="8"/>
        <v>3.4</v>
      </c>
      <c r="M35" s="40">
        <f t="shared" si="9"/>
        <v>0.60000000000000009</v>
      </c>
      <c r="N35" s="45"/>
      <c r="O35" s="45"/>
    </row>
    <row r="36" spans="1:15" x14ac:dyDescent="0.25">
      <c r="B36" s="32" t="s">
        <v>80</v>
      </c>
      <c r="C36" s="33" t="s">
        <v>81</v>
      </c>
      <c r="D36" s="34">
        <v>12</v>
      </c>
      <c r="E36" s="28"/>
      <c r="F36" s="28"/>
      <c r="G36" s="28"/>
      <c r="H36" s="40">
        <f t="shared" si="6"/>
        <v>0</v>
      </c>
      <c r="I36" s="29"/>
      <c r="J36" s="40">
        <f t="shared" si="7"/>
        <v>0</v>
      </c>
      <c r="K36" s="29">
        <v>9.34</v>
      </c>
      <c r="L36" s="40">
        <f t="shared" si="8"/>
        <v>9.34</v>
      </c>
      <c r="M36" s="40">
        <f t="shared" si="9"/>
        <v>2.66</v>
      </c>
      <c r="N36" s="45"/>
      <c r="O36" s="45"/>
    </row>
    <row r="37" spans="1:15" x14ac:dyDescent="0.25">
      <c r="B37" s="32" t="s">
        <v>82</v>
      </c>
      <c r="C37" s="33" t="s">
        <v>83</v>
      </c>
      <c r="D37" s="34">
        <v>2.5</v>
      </c>
      <c r="E37" s="28"/>
      <c r="F37" s="28"/>
      <c r="G37" s="28"/>
      <c r="H37" s="40">
        <f t="shared" si="6"/>
        <v>0</v>
      </c>
      <c r="I37" s="29"/>
      <c r="J37" s="40">
        <f t="shared" si="7"/>
        <v>0</v>
      </c>
      <c r="K37" s="29">
        <v>1.18</v>
      </c>
      <c r="L37" s="40">
        <f t="shared" si="8"/>
        <v>1.18</v>
      </c>
      <c r="M37" s="40">
        <f t="shared" si="9"/>
        <v>1.32</v>
      </c>
      <c r="N37" s="45"/>
      <c r="O37" s="45"/>
    </row>
    <row r="38" spans="1:15" x14ac:dyDescent="0.25">
      <c r="B38" s="32" t="s">
        <v>84</v>
      </c>
      <c r="C38" s="33" t="s">
        <v>85</v>
      </c>
      <c r="D38" s="34">
        <v>2</v>
      </c>
      <c r="E38" s="28"/>
      <c r="F38" s="28"/>
      <c r="G38" s="28"/>
      <c r="H38" s="40">
        <f t="shared" si="6"/>
        <v>0</v>
      </c>
      <c r="I38" s="29"/>
      <c r="J38" s="40">
        <f t="shared" si="7"/>
        <v>0</v>
      </c>
      <c r="K38" s="29">
        <v>1.33</v>
      </c>
      <c r="L38" s="40">
        <f t="shared" si="8"/>
        <v>1.33</v>
      </c>
      <c r="M38" s="40">
        <f t="shared" si="9"/>
        <v>0.66999999999999993</v>
      </c>
      <c r="N38" s="45"/>
      <c r="O38" s="45"/>
    </row>
    <row r="39" spans="1:15" x14ac:dyDescent="0.25">
      <c r="B39" s="32" t="s">
        <v>86</v>
      </c>
      <c r="C39" s="33" t="s">
        <v>87</v>
      </c>
      <c r="D39" s="34">
        <v>3</v>
      </c>
      <c r="E39" s="28"/>
      <c r="F39" s="28"/>
      <c r="G39" s="28"/>
      <c r="H39" s="40">
        <f t="shared" si="6"/>
        <v>0</v>
      </c>
      <c r="I39" s="29"/>
      <c r="J39" s="40">
        <f t="shared" si="7"/>
        <v>0</v>
      </c>
      <c r="K39" s="29">
        <v>2.0299999999999998</v>
      </c>
      <c r="L39" s="40">
        <f t="shared" si="8"/>
        <v>2.0299999999999998</v>
      </c>
      <c r="M39" s="40">
        <f t="shared" si="9"/>
        <v>0.9700000000000002</v>
      </c>
      <c r="N39" s="45"/>
      <c r="O39" s="45"/>
    </row>
    <row r="40" spans="1:15" x14ac:dyDescent="0.25">
      <c r="B40" s="32" t="s">
        <v>88</v>
      </c>
      <c r="C40" s="33" t="s">
        <v>89</v>
      </c>
      <c r="D40" s="34">
        <v>3</v>
      </c>
      <c r="E40" s="28"/>
      <c r="F40" s="28"/>
      <c r="G40" s="28"/>
      <c r="H40" s="40">
        <f t="shared" si="6"/>
        <v>0</v>
      </c>
      <c r="I40" s="29"/>
      <c r="J40" s="40">
        <f t="shared" si="7"/>
        <v>0</v>
      </c>
      <c r="K40" s="29">
        <v>2.3199999999999998</v>
      </c>
      <c r="L40" s="40">
        <f t="shared" si="8"/>
        <v>2.3199999999999998</v>
      </c>
      <c r="M40" s="40">
        <f t="shared" si="9"/>
        <v>0.68000000000000016</v>
      </c>
      <c r="N40" s="45"/>
      <c r="O40" s="45"/>
    </row>
    <row r="41" spans="1:15" x14ac:dyDescent="0.25">
      <c r="B41" s="32" t="s">
        <v>113</v>
      </c>
      <c r="C41" s="33" t="s">
        <v>114</v>
      </c>
      <c r="D41" s="34">
        <v>5</v>
      </c>
      <c r="E41" s="28"/>
      <c r="F41" s="28"/>
      <c r="G41" s="28"/>
      <c r="H41" s="40">
        <f t="shared" si="6"/>
        <v>0</v>
      </c>
      <c r="I41" s="29"/>
      <c r="J41" s="40">
        <f t="shared" si="7"/>
        <v>0</v>
      </c>
      <c r="K41" s="29"/>
      <c r="L41" s="40">
        <f t="shared" si="8"/>
        <v>0</v>
      </c>
      <c r="M41" s="40">
        <f t="shared" si="9"/>
        <v>5</v>
      </c>
      <c r="N41" s="45"/>
      <c r="O41" s="45"/>
    </row>
    <row r="42" spans="1:15" x14ac:dyDescent="0.25">
      <c r="B42" s="43" t="s">
        <v>115</v>
      </c>
      <c r="C42" s="41"/>
      <c r="D42" s="34"/>
      <c r="E42" s="41"/>
      <c r="F42" s="41"/>
      <c r="G42" s="41"/>
      <c r="H42" s="41">
        <f t="shared" ref="H42:M42" si="10">SUM(H21:H41)</f>
        <v>0</v>
      </c>
      <c r="I42" s="41">
        <f t="shared" si="10"/>
        <v>0</v>
      </c>
      <c r="J42" s="41">
        <f t="shared" si="10"/>
        <v>0</v>
      </c>
      <c r="K42" s="41">
        <f t="shared" si="10"/>
        <v>61.260000000000005</v>
      </c>
      <c r="L42" s="41">
        <f t="shared" si="10"/>
        <v>61.260000000000005</v>
      </c>
      <c r="M42" s="41">
        <f t="shared" si="10"/>
        <v>8.24</v>
      </c>
      <c r="N42" s="45"/>
      <c r="O42" s="45"/>
    </row>
    <row r="43" spans="1:15" x14ac:dyDescent="0.25">
      <c r="B43" s="32" t="s">
        <v>90</v>
      </c>
      <c r="C43" s="33" t="s">
        <v>91</v>
      </c>
      <c r="D43" s="34">
        <v>396</v>
      </c>
      <c r="E43" s="28"/>
      <c r="F43" s="28"/>
      <c r="G43" s="28"/>
      <c r="H43" s="40">
        <f t="shared" ref="H43" si="11">(((D43/5)*0.5)*E43)+(((D43/5)*0.75)*F43)+(((D43/5)*1)*G43)</f>
        <v>0</v>
      </c>
      <c r="I43" s="29"/>
      <c r="J43" s="40">
        <f t="shared" ref="J43" si="12">IF($I43="",0,(D43/5)-I43)</f>
        <v>0</v>
      </c>
      <c r="K43" s="29">
        <v>339.55</v>
      </c>
      <c r="L43" s="40">
        <f t="shared" ref="L43" si="13">SUM(H43,I43,J43,K43)</f>
        <v>339.55</v>
      </c>
      <c r="M43" s="40">
        <f t="shared" ref="M43" si="14">D43-L43</f>
        <v>56.449999999999989</v>
      </c>
      <c r="N43" s="45"/>
      <c r="O43" s="45"/>
    </row>
    <row r="44" spans="1:15" x14ac:dyDescent="0.25">
      <c r="B44" s="43" t="s">
        <v>92</v>
      </c>
      <c r="C44" s="41"/>
      <c r="D44" s="41">
        <f>SUM(D43)</f>
        <v>396</v>
      </c>
      <c r="E44" s="41"/>
      <c r="F44" s="41"/>
      <c r="G44" s="41"/>
      <c r="H44" s="41">
        <f t="shared" ref="H44:M44" si="15">SUM(H43)</f>
        <v>0</v>
      </c>
      <c r="I44" s="41">
        <f t="shared" si="15"/>
        <v>0</v>
      </c>
      <c r="J44" s="41">
        <f t="shared" si="15"/>
        <v>0</v>
      </c>
      <c r="K44" s="41">
        <f>SUM(K43)</f>
        <v>339.55</v>
      </c>
      <c r="L44" s="41">
        <f t="shared" si="15"/>
        <v>339.55</v>
      </c>
      <c r="M44" s="41">
        <f t="shared" si="15"/>
        <v>56.449999999999989</v>
      </c>
      <c r="N44" s="45"/>
      <c r="O44" s="45"/>
    </row>
    <row r="45" spans="1:15" x14ac:dyDescent="0.25">
      <c r="B45" s="37" t="s">
        <v>93</v>
      </c>
      <c r="C45" s="26" t="s">
        <v>94</v>
      </c>
      <c r="D45" s="27">
        <v>285</v>
      </c>
      <c r="E45" s="28"/>
      <c r="F45" s="28">
        <v>1</v>
      </c>
      <c r="G45" s="28"/>
      <c r="H45" s="40">
        <f t="shared" ref="H45" si="16">(((D45/5)*0.5)*E45)+(((D45/5)*0.75)*F45)+(((D45/5)*1)*G45)</f>
        <v>42.75</v>
      </c>
      <c r="I45" s="29"/>
      <c r="J45" s="40">
        <f t="shared" ref="J45" si="17">IF($I45="",0,(D45/5)-I45)</f>
        <v>0</v>
      </c>
      <c r="K45" s="29">
        <v>206.25</v>
      </c>
      <c r="L45" s="40">
        <f t="shared" ref="L45" si="18">SUM(H45,I45,J45,K45)</f>
        <v>249</v>
      </c>
      <c r="M45" s="40">
        <f t="shared" ref="M45" si="19">D45-L45</f>
        <v>36</v>
      </c>
      <c r="N45" s="45"/>
      <c r="O45" s="45"/>
    </row>
    <row r="46" spans="1:15" x14ac:dyDescent="0.25">
      <c r="A46" t="s">
        <v>117</v>
      </c>
      <c r="B46" s="37" t="s">
        <v>95</v>
      </c>
      <c r="C46" s="26" t="s">
        <v>96</v>
      </c>
      <c r="D46" s="27">
        <v>105</v>
      </c>
      <c r="E46" s="28"/>
      <c r="F46" s="28">
        <v>1</v>
      </c>
      <c r="G46" s="28"/>
      <c r="H46" s="40">
        <f t="shared" ref="H46:H52" si="20">(((D46/5)*0.5)*E46)+(((D46/5)*0.75)*F46)+(((D46/5)*1)*G46)</f>
        <v>15.75</v>
      </c>
      <c r="I46" s="29"/>
      <c r="J46" s="40">
        <f t="shared" ref="J46:J52" si="21">IF($I46="",0,(D46/5)-I46)</f>
        <v>0</v>
      </c>
      <c r="K46" s="29">
        <v>60.86</v>
      </c>
      <c r="L46" s="40">
        <f t="shared" ref="L46:L52" si="22">SUM(H46,I46,J46,K46)</f>
        <v>76.61</v>
      </c>
      <c r="M46" s="40">
        <f t="shared" ref="M46:M52" si="23">D46-L46</f>
        <v>28.39</v>
      </c>
      <c r="N46" s="45"/>
      <c r="O46" s="45"/>
    </row>
    <row r="47" spans="1:15" ht="60" x14ac:dyDescent="0.25">
      <c r="B47" s="37" t="s">
        <v>97</v>
      </c>
      <c r="C47" s="26" t="s">
        <v>98</v>
      </c>
      <c r="D47" s="27">
        <v>155</v>
      </c>
      <c r="E47" s="28"/>
      <c r="F47" s="28">
        <v>1</v>
      </c>
      <c r="G47" s="28"/>
      <c r="H47" s="40">
        <f t="shared" si="20"/>
        <v>23.25</v>
      </c>
      <c r="I47" s="29"/>
      <c r="J47" s="40">
        <f t="shared" si="21"/>
        <v>0</v>
      </c>
      <c r="K47" s="29">
        <v>177.51</v>
      </c>
      <c r="L47" s="40">
        <f t="shared" si="22"/>
        <v>200.76</v>
      </c>
      <c r="M47" s="40">
        <f t="shared" si="23"/>
        <v>-45.759999999999991</v>
      </c>
      <c r="N47" s="45" t="s">
        <v>163</v>
      </c>
      <c r="O47" s="45"/>
    </row>
    <row r="48" spans="1:15" x14ac:dyDescent="0.25">
      <c r="B48" s="37" t="s">
        <v>99</v>
      </c>
      <c r="C48" s="26" t="s">
        <v>100</v>
      </c>
      <c r="D48" s="27">
        <v>105</v>
      </c>
      <c r="E48" s="28"/>
      <c r="F48" s="28">
        <v>1</v>
      </c>
      <c r="G48" s="28"/>
      <c r="H48" s="40">
        <f t="shared" si="20"/>
        <v>15.75</v>
      </c>
      <c r="I48" s="29"/>
      <c r="J48" s="40">
        <f t="shared" si="21"/>
        <v>0</v>
      </c>
      <c r="K48" s="29">
        <v>69.91</v>
      </c>
      <c r="L48" s="40">
        <f t="shared" si="22"/>
        <v>85.66</v>
      </c>
      <c r="M48" s="40">
        <f t="shared" si="23"/>
        <v>19.340000000000003</v>
      </c>
      <c r="N48" s="45"/>
      <c r="O48" s="45"/>
    </row>
    <row r="49" spans="2:15" x14ac:dyDescent="0.25">
      <c r="B49" s="37" t="s">
        <v>101</v>
      </c>
      <c r="C49" s="26" t="s">
        <v>102</v>
      </c>
      <c r="D49" s="27">
        <v>105</v>
      </c>
      <c r="E49" s="28"/>
      <c r="F49" s="28">
        <v>1</v>
      </c>
      <c r="G49" s="28"/>
      <c r="H49" s="40">
        <f t="shared" si="20"/>
        <v>15.75</v>
      </c>
      <c r="I49" s="29"/>
      <c r="J49" s="40">
        <f t="shared" si="21"/>
        <v>0</v>
      </c>
      <c r="K49" s="29">
        <v>80.44</v>
      </c>
      <c r="L49" s="40">
        <f t="shared" si="22"/>
        <v>96.19</v>
      </c>
      <c r="M49" s="40">
        <f t="shared" si="23"/>
        <v>8.8100000000000023</v>
      </c>
      <c r="N49" s="45"/>
      <c r="O49" s="45"/>
    </row>
    <row r="50" spans="2:15" x14ac:dyDescent="0.25">
      <c r="B50" s="37" t="s">
        <v>103</v>
      </c>
      <c r="C50" s="26" t="s">
        <v>104</v>
      </c>
      <c r="D50" s="27">
        <v>105</v>
      </c>
      <c r="E50" s="28"/>
      <c r="F50" s="28">
        <v>1</v>
      </c>
      <c r="G50" s="28"/>
      <c r="H50" s="40">
        <f t="shared" si="20"/>
        <v>15.75</v>
      </c>
      <c r="I50" s="29"/>
      <c r="J50" s="40">
        <f t="shared" si="21"/>
        <v>0</v>
      </c>
      <c r="K50" s="29">
        <v>79.33</v>
      </c>
      <c r="L50" s="40">
        <f t="shared" si="22"/>
        <v>95.08</v>
      </c>
      <c r="M50" s="40">
        <f t="shared" si="23"/>
        <v>9.9200000000000017</v>
      </c>
      <c r="N50" s="45"/>
      <c r="O50" s="45"/>
    </row>
    <row r="51" spans="2:15" x14ac:dyDescent="0.25">
      <c r="B51" s="37" t="s">
        <v>105</v>
      </c>
      <c r="C51" s="38" t="s">
        <v>106</v>
      </c>
      <c r="D51" s="27">
        <v>25</v>
      </c>
      <c r="E51" s="31"/>
      <c r="F51" s="31">
        <v>1</v>
      </c>
      <c r="G51" s="31"/>
      <c r="H51" s="40">
        <f t="shared" si="20"/>
        <v>3.75</v>
      </c>
      <c r="I51" s="29"/>
      <c r="J51" s="40">
        <f t="shared" si="21"/>
        <v>0</v>
      </c>
      <c r="K51" s="29">
        <v>2.73</v>
      </c>
      <c r="L51" s="40">
        <f t="shared" si="22"/>
        <v>6.48</v>
      </c>
      <c r="M51" s="40">
        <f t="shared" si="23"/>
        <v>18.52</v>
      </c>
      <c r="N51" s="45"/>
      <c r="O51" s="45"/>
    </row>
    <row r="52" spans="2:15" x14ac:dyDescent="0.25">
      <c r="B52" s="37" t="s">
        <v>107</v>
      </c>
      <c r="C52" s="38" t="s">
        <v>108</v>
      </c>
      <c r="D52" s="27">
        <v>20</v>
      </c>
      <c r="E52" s="31"/>
      <c r="F52" s="31">
        <v>1</v>
      </c>
      <c r="G52" s="31"/>
      <c r="H52" s="40">
        <f t="shared" si="20"/>
        <v>3</v>
      </c>
      <c r="I52" s="29"/>
      <c r="J52" s="40">
        <f t="shared" si="21"/>
        <v>0</v>
      </c>
      <c r="K52" s="29"/>
      <c r="L52" s="40">
        <f t="shared" si="22"/>
        <v>3</v>
      </c>
      <c r="M52" s="40">
        <f t="shared" si="23"/>
        <v>17</v>
      </c>
      <c r="N52" s="45"/>
      <c r="O52" s="45"/>
    </row>
    <row r="53" spans="2:15" x14ac:dyDescent="0.25">
      <c r="B53" s="43" t="s">
        <v>109</v>
      </c>
      <c r="C53" s="41"/>
      <c r="D53" s="41">
        <f>SUM(D45:D52)</f>
        <v>905</v>
      </c>
      <c r="E53" s="41"/>
      <c r="F53" s="41"/>
      <c r="G53" s="41"/>
      <c r="H53" s="41">
        <f t="shared" ref="H53:M53" si="24">SUM(H45:H52)</f>
        <v>135.75</v>
      </c>
      <c r="I53" s="41">
        <f t="shared" si="24"/>
        <v>0</v>
      </c>
      <c r="J53" s="41">
        <f t="shared" si="24"/>
        <v>0</v>
      </c>
      <c r="K53" s="41">
        <f t="shared" si="24"/>
        <v>677.03000000000009</v>
      </c>
      <c r="L53" s="41">
        <f t="shared" si="24"/>
        <v>812.78000000000009</v>
      </c>
      <c r="M53" s="41">
        <f t="shared" si="24"/>
        <v>92.220000000000013</v>
      </c>
      <c r="N53" s="45"/>
      <c r="O53" s="45"/>
    </row>
    <row r="54" spans="2:15" x14ac:dyDescent="0.25">
      <c r="B54" s="25" t="s">
        <v>121</v>
      </c>
      <c r="C54" s="26" t="s">
        <v>122</v>
      </c>
      <c r="D54" s="27">
        <v>50</v>
      </c>
      <c r="E54" s="28"/>
      <c r="F54" s="28">
        <v>1</v>
      </c>
      <c r="G54" s="28"/>
      <c r="H54" s="40">
        <f t="shared" ref="H54:H63" si="25">(((D54/5)*0.5)*E54)+(((D54/5)*0.75)*F54)+(((D54/5)*1)*G54)</f>
        <v>7.5</v>
      </c>
      <c r="I54" s="29"/>
      <c r="J54" s="40">
        <f t="shared" ref="J54:J63" si="26">IF($I54="",0,(D54/5)-I54)</f>
        <v>0</v>
      </c>
      <c r="K54" s="52">
        <v>43.05</v>
      </c>
      <c r="L54" s="40">
        <f t="shared" ref="L54" si="27">SUM(H54,I54,J54,K54)</f>
        <v>50.55</v>
      </c>
      <c r="M54" s="40">
        <f t="shared" ref="M54:M63" si="28">D54-L54</f>
        <v>-0.54999999999999716</v>
      </c>
      <c r="N54" s="45" t="s">
        <v>164</v>
      </c>
      <c r="O54" s="45"/>
    </row>
    <row r="55" spans="2:15" x14ac:dyDescent="0.25">
      <c r="B55" s="25" t="s">
        <v>123</v>
      </c>
      <c r="C55" s="26" t="s">
        <v>124</v>
      </c>
      <c r="D55" s="27">
        <v>45</v>
      </c>
      <c r="E55" s="28"/>
      <c r="F55" s="28">
        <v>1</v>
      </c>
      <c r="G55" s="28"/>
      <c r="H55" s="40">
        <f t="shared" si="25"/>
        <v>6.75</v>
      </c>
      <c r="I55" s="29"/>
      <c r="J55" s="40">
        <f>IF($I55="",0,(D55/5)-I55)</f>
        <v>0</v>
      </c>
      <c r="K55" s="52">
        <v>37.71</v>
      </c>
      <c r="L55" s="40">
        <f>SUM(H55,I55,J55,K55)</f>
        <v>44.46</v>
      </c>
      <c r="M55" s="40">
        <f t="shared" si="28"/>
        <v>0.53999999999999915</v>
      </c>
      <c r="N55" s="45"/>
      <c r="O55" s="45"/>
    </row>
    <row r="56" spans="2:15" ht="45" x14ac:dyDescent="0.25">
      <c r="B56" s="25" t="s">
        <v>125</v>
      </c>
      <c r="C56" s="26" t="s">
        <v>126</v>
      </c>
      <c r="D56" s="27">
        <v>77.5</v>
      </c>
      <c r="E56" s="28"/>
      <c r="F56" s="28">
        <v>1</v>
      </c>
      <c r="G56" s="28"/>
      <c r="H56" s="40">
        <f t="shared" si="25"/>
        <v>11.625</v>
      </c>
      <c r="I56" s="29"/>
      <c r="J56" s="40">
        <f>IF($I56="",0,(D56/5)-I56)</f>
        <v>0</v>
      </c>
      <c r="K56" s="52">
        <v>67.400000000000006</v>
      </c>
      <c r="L56" s="40">
        <f>SUM(H56,I56,J56,K56)</f>
        <v>79.025000000000006</v>
      </c>
      <c r="M56" s="40">
        <f t="shared" si="28"/>
        <v>-1.5250000000000057</v>
      </c>
      <c r="N56" s="45" t="s">
        <v>165</v>
      </c>
      <c r="O56" s="45"/>
    </row>
    <row r="57" spans="2:15" x14ac:dyDescent="0.25">
      <c r="B57" s="25" t="s">
        <v>127</v>
      </c>
      <c r="C57" s="26" t="s">
        <v>128</v>
      </c>
      <c r="D57" s="27">
        <v>80</v>
      </c>
      <c r="E57" s="28"/>
      <c r="F57" s="28">
        <v>1</v>
      </c>
      <c r="G57" s="28"/>
      <c r="H57" s="40">
        <f t="shared" si="25"/>
        <v>12</v>
      </c>
      <c r="I57" s="29"/>
      <c r="J57" s="40">
        <f t="shared" si="26"/>
        <v>0</v>
      </c>
      <c r="K57" s="52">
        <v>34.68</v>
      </c>
      <c r="L57" s="40">
        <f t="shared" ref="L57:L63" si="29">SUM(H57,I57,J57,K57)</f>
        <v>46.68</v>
      </c>
      <c r="M57" s="40">
        <f t="shared" si="28"/>
        <v>33.32</v>
      </c>
      <c r="N57" s="45"/>
      <c r="O57" s="45"/>
    </row>
    <row r="58" spans="2:15" x14ac:dyDescent="0.25">
      <c r="B58" s="25" t="s">
        <v>129</v>
      </c>
      <c r="C58" s="26" t="s">
        <v>130</v>
      </c>
      <c r="D58" s="27">
        <v>240</v>
      </c>
      <c r="E58" s="28"/>
      <c r="F58" s="28">
        <v>1</v>
      </c>
      <c r="G58" s="28"/>
      <c r="H58" s="40">
        <f t="shared" si="25"/>
        <v>36</v>
      </c>
      <c r="I58" s="29"/>
      <c r="J58" s="40">
        <f t="shared" si="26"/>
        <v>0</v>
      </c>
      <c r="K58" s="52">
        <v>194.21</v>
      </c>
      <c r="L58" s="40">
        <f t="shared" si="29"/>
        <v>230.21</v>
      </c>
      <c r="M58" s="40">
        <f t="shared" si="28"/>
        <v>9.789999999999992</v>
      </c>
      <c r="N58" s="45"/>
      <c r="O58" s="45"/>
    </row>
    <row r="59" spans="2:15" x14ac:dyDescent="0.25">
      <c r="B59" s="25" t="s">
        <v>131</v>
      </c>
      <c r="C59" s="26" t="s">
        <v>132</v>
      </c>
      <c r="D59" s="27">
        <v>10</v>
      </c>
      <c r="E59" s="28"/>
      <c r="F59" s="28">
        <v>1</v>
      </c>
      <c r="G59" s="28"/>
      <c r="H59" s="40">
        <f t="shared" si="25"/>
        <v>1.5</v>
      </c>
      <c r="I59" s="29"/>
      <c r="J59" s="40">
        <f t="shared" si="26"/>
        <v>0</v>
      </c>
      <c r="K59" s="52">
        <v>4.16</v>
      </c>
      <c r="L59" s="40">
        <f t="shared" si="29"/>
        <v>5.66</v>
      </c>
      <c r="M59" s="40">
        <f t="shared" si="28"/>
        <v>4.34</v>
      </c>
      <c r="N59" s="45"/>
      <c r="O59" s="45"/>
    </row>
    <row r="60" spans="2:15" x14ac:dyDescent="0.25">
      <c r="B60" s="25" t="s">
        <v>133</v>
      </c>
      <c r="C60" s="30" t="s">
        <v>134</v>
      </c>
      <c r="D60" s="27">
        <v>10</v>
      </c>
      <c r="E60" s="31"/>
      <c r="F60" s="31">
        <v>1</v>
      </c>
      <c r="G60" s="31"/>
      <c r="H60" s="40">
        <f t="shared" si="25"/>
        <v>1.5</v>
      </c>
      <c r="I60" s="29"/>
      <c r="J60" s="40">
        <f t="shared" si="26"/>
        <v>0</v>
      </c>
      <c r="K60" s="52">
        <v>4.04</v>
      </c>
      <c r="L60" s="40">
        <f t="shared" si="29"/>
        <v>5.54</v>
      </c>
      <c r="M60" s="40">
        <f t="shared" si="28"/>
        <v>4.46</v>
      </c>
      <c r="N60" s="45"/>
      <c r="O60" s="45"/>
    </row>
    <row r="61" spans="2:15" x14ac:dyDescent="0.25">
      <c r="B61" s="25" t="s">
        <v>135</v>
      </c>
      <c r="C61" s="30" t="s">
        <v>136</v>
      </c>
      <c r="D61" s="27">
        <v>10</v>
      </c>
      <c r="E61" s="31"/>
      <c r="F61" s="31">
        <v>1</v>
      </c>
      <c r="G61" s="31"/>
      <c r="H61" s="40">
        <f t="shared" si="25"/>
        <v>1.5</v>
      </c>
      <c r="I61" s="29"/>
      <c r="J61" s="40">
        <f t="shared" si="26"/>
        <v>0</v>
      </c>
      <c r="K61" s="52">
        <v>4.9000000000000004</v>
      </c>
      <c r="L61" s="40">
        <f t="shared" si="29"/>
        <v>6.4</v>
      </c>
      <c r="M61" s="40">
        <f t="shared" si="28"/>
        <v>3.5999999999999996</v>
      </c>
      <c r="N61" s="45"/>
      <c r="O61" s="45"/>
    </row>
    <row r="62" spans="2:15" x14ac:dyDescent="0.25">
      <c r="B62" s="25" t="s">
        <v>137</v>
      </c>
      <c r="C62" s="26" t="s">
        <v>138</v>
      </c>
      <c r="D62" s="27">
        <v>130</v>
      </c>
      <c r="E62" s="28"/>
      <c r="F62" s="28">
        <v>1</v>
      </c>
      <c r="G62" s="28"/>
      <c r="H62" s="40">
        <f t="shared" si="25"/>
        <v>19.5</v>
      </c>
      <c r="I62" s="29"/>
      <c r="J62" s="40">
        <f t="shared" si="26"/>
        <v>0</v>
      </c>
      <c r="K62" s="52">
        <v>81.84</v>
      </c>
      <c r="L62" s="40">
        <f t="shared" si="29"/>
        <v>101.34</v>
      </c>
      <c r="M62" s="40">
        <f t="shared" si="28"/>
        <v>28.659999999999997</v>
      </c>
      <c r="N62" s="45"/>
      <c r="O62" s="45"/>
    </row>
    <row r="63" spans="2:15" x14ac:dyDescent="0.25">
      <c r="B63" s="25" t="s">
        <v>139</v>
      </c>
      <c r="C63" s="38" t="s">
        <v>140</v>
      </c>
      <c r="D63" s="27">
        <v>30</v>
      </c>
      <c r="E63" s="31"/>
      <c r="F63" s="31">
        <v>1</v>
      </c>
      <c r="G63" s="31"/>
      <c r="H63" s="40">
        <f t="shared" si="25"/>
        <v>4.5</v>
      </c>
      <c r="I63" s="29"/>
      <c r="J63" s="40">
        <f t="shared" si="26"/>
        <v>0</v>
      </c>
      <c r="K63" s="52"/>
      <c r="L63" s="40">
        <f t="shared" si="29"/>
        <v>4.5</v>
      </c>
      <c r="M63" s="40">
        <f t="shared" si="28"/>
        <v>25.5</v>
      </c>
      <c r="N63" s="45"/>
      <c r="O63" s="45"/>
    </row>
    <row r="64" spans="2:15" x14ac:dyDescent="0.25">
      <c r="B64" s="43" t="s">
        <v>141</v>
      </c>
      <c r="C64" s="41"/>
      <c r="D64" s="41">
        <f>SUM(D54:D63)</f>
        <v>682.5</v>
      </c>
      <c r="E64" s="41"/>
      <c r="F64" s="41"/>
      <c r="G64" s="41"/>
      <c r="H64" s="41">
        <f t="shared" ref="H64:M64" si="30">SUM(H54:H63)</f>
        <v>102.375</v>
      </c>
      <c r="I64" s="41">
        <f t="shared" si="30"/>
        <v>0</v>
      </c>
      <c r="J64" s="41">
        <f t="shared" si="30"/>
        <v>0</v>
      </c>
      <c r="K64" s="41">
        <f t="shared" si="30"/>
        <v>471.99</v>
      </c>
      <c r="L64" s="41">
        <f t="shared" si="30"/>
        <v>574.36500000000001</v>
      </c>
      <c r="M64" s="41">
        <f t="shared" si="30"/>
        <v>108.13499999999999</v>
      </c>
      <c r="N64" s="45"/>
      <c r="O64" s="45"/>
    </row>
  </sheetData>
  <mergeCells count="4">
    <mergeCell ref="B1:G1"/>
    <mergeCell ref="K5:N5"/>
    <mergeCell ref="K6:N6"/>
    <mergeCell ref="K7:O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B596C-1CA9-458D-B663-C37AC096F612}">
  <dimension ref="A1:E27"/>
  <sheetViews>
    <sheetView workbookViewId="0">
      <selection activeCell="C20" sqref="C20"/>
    </sheetView>
  </sheetViews>
  <sheetFormatPr defaultRowHeight="15" x14ac:dyDescent="0.25"/>
  <cols>
    <col min="1" max="1" width="25.7109375" style="49" customWidth="1"/>
    <col min="2" max="2" width="24.42578125" style="49" customWidth="1"/>
    <col min="3" max="3" width="25.42578125" style="49" customWidth="1"/>
    <col min="4" max="4" width="25.28515625" style="49" customWidth="1"/>
    <col min="5" max="5" width="15.85546875" style="49" customWidth="1"/>
  </cols>
  <sheetData>
    <row r="1" spans="1:5" x14ac:dyDescent="0.25">
      <c r="A1" s="46" t="s">
        <v>0</v>
      </c>
      <c r="B1" s="47" t="s">
        <v>1</v>
      </c>
      <c r="C1" s="47" t="s">
        <v>2</v>
      </c>
      <c r="D1" s="47" t="s">
        <v>3</v>
      </c>
      <c r="E1" s="48" t="s">
        <v>4</v>
      </c>
    </row>
    <row r="2" spans="1:5" x14ac:dyDescent="0.25">
      <c r="A2" s="56" t="s">
        <v>153</v>
      </c>
      <c r="B2">
        <v>42.349999999999994</v>
      </c>
    </row>
    <row r="3" spans="1:5" x14ac:dyDescent="0.25">
      <c r="A3" s="56" t="s">
        <v>154</v>
      </c>
      <c r="B3">
        <v>46.23</v>
      </c>
    </row>
    <row r="4" spans="1:5" x14ac:dyDescent="0.25">
      <c r="A4" s="56" t="s">
        <v>146</v>
      </c>
      <c r="B4">
        <v>51.220000000000006</v>
      </c>
    </row>
    <row r="5" spans="1:5" x14ac:dyDescent="0.25">
      <c r="A5" s="56" t="s">
        <v>147</v>
      </c>
      <c r="B5">
        <v>42.47</v>
      </c>
    </row>
    <row r="6" spans="1:5" x14ac:dyDescent="0.25">
      <c r="A6" s="56" t="s">
        <v>148</v>
      </c>
      <c r="B6">
        <v>47.210000000000008</v>
      </c>
    </row>
    <row r="7" spans="1:5" x14ac:dyDescent="0.25">
      <c r="A7" s="56" t="s">
        <v>155</v>
      </c>
      <c r="B7">
        <v>41.000000000000014</v>
      </c>
    </row>
    <row r="8" spans="1:5" x14ac:dyDescent="0.25">
      <c r="A8" s="56" t="s">
        <v>144</v>
      </c>
      <c r="B8">
        <v>44.179999999999993</v>
      </c>
    </row>
    <row r="9" spans="1:5" x14ac:dyDescent="0.25">
      <c r="A9" s="56" t="s">
        <v>156</v>
      </c>
      <c r="B9">
        <v>49.13</v>
      </c>
    </row>
    <row r="10" spans="1:5" x14ac:dyDescent="0.25">
      <c r="A10" s="56" t="s">
        <v>145</v>
      </c>
      <c r="B10">
        <v>40.159999999999997</v>
      </c>
    </row>
    <row r="11" spans="1:5" x14ac:dyDescent="0.25">
      <c r="A11" s="56" t="s">
        <v>149</v>
      </c>
      <c r="B11">
        <v>48.71</v>
      </c>
    </row>
    <row r="12" spans="1:5" x14ac:dyDescent="0.25">
      <c r="A12" s="56" t="s">
        <v>150</v>
      </c>
      <c r="B12">
        <v>50.24</v>
      </c>
    </row>
    <row r="13" spans="1:5" x14ac:dyDescent="0.25">
      <c r="A13" s="56" t="s">
        <v>157</v>
      </c>
      <c r="B13">
        <v>40.28</v>
      </c>
    </row>
    <row r="14" spans="1:5" x14ac:dyDescent="0.25">
      <c r="A14" s="56" t="s">
        <v>151</v>
      </c>
      <c r="B14">
        <v>40.89</v>
      </c>
    </row>
    <row r="15" spans="1:5" x14ac:dyDescent="0.25">
      <c r="A15" s="55"/>
      <c r="B15"/>
    </row>
    <row r="16" spans="1:5" x14ac:dyDescent="0.25">
      <c r="A16" s="55"/>
      <c r="B16"/>
    </row>
    <row r="17" spans="1:2" x14ac:dyDescent="0.25">
      <c r="A17" s="55"/>
      <c r="B17"/>
    </row>
    <row r="18" spans="1:2" x14ac:dyDescent="0.25">
      <c r="A18" s="55"/>
      <c r="B18"/>
    </row>
    <row r="19" spans="1:2" x14ac:dyDescent="0.25">
      <c r="A19" s="55"/>
      <c r="B19"/>
    </row>
    <row r="20" spans="1:2" x14ac:dyDescent="0.25">
      <c r="A20" s="55"/>
      <c r="B20"/>
    </row>
    <row r="21" spans="1:2" x14ac:dyDescent="0.25">
      <c r="A21" s="54"/>
      <c r="B21"/>
    </row>
    <row r="22" spans="1:2" x14ac:dyDescent="0.25">
      <c r="A22" s="54"/>
      <c r="B22"/>
    </row>
    <row r="23" spans="1:2" x14ac:dyDescent="0.25">
      <c r="A23" s="54"/>
      <c r="B23"/>
    </row>
    <row r="24" spans="1:2" x14ac:dyDescent="0.25">
      <c r="A24" s="54"/>
      <c r="B24"/>
    </row>
    <row r="25" spans="1:2" x14ac:dyDescent="0.25">
      <c r="A25" s="54"/>
      <c r="B25"/>
    </row>
    <row r="26" spans="1:2" x14ac:dyDescent="0.25">
      <c r="A26" s="54"/>
      <c r="B26"/>
    </row>
    <row r="27" spans="1:2" x14ac:dyDescent="0.25">
      <c r="A27" s="54"/>
      <c r="B27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6F699-95A6-4252-88C0-0C7077EDF5AA}">
  <dimension ref="A1:D95"/>
  <sheetViews>
    <sheetView workbookViewId="0">
      <selection activeCell="C5" sqref="C5"/>
    </sheetView>
  </sheetViews>
  <sheetFormatPr defaultRowHeight="15" x14ac:dyDescent="0.25"/>
  <cols>
    <col min="1" max="1" width="10.140625" style="51" customWidth="1"/>
    <col min="2" max="2" width="35" style="51" customWidth="1"/>
    <col min="3" max="3" width="13.85546875" style="51" customWidth="1"/>
    <col min="4" max="4" width="13.5703125" style="51" customWidth="1"/>
  </cols>
  <sheetData>
    <row r="1" spans="1:4" ht="20.25" x14ac:dyDescent="0.3">
      <c r="A1" s="60" t="s">
        <v>5</v>
      </c>
      <c r="B1" s="60"/>
      <c r="C1" s="60"/>
      <c r="D1" s="60"/>
    </row>
    <row r="2" spans="1:4" x14ac:dyDescent="0.25">
      <c r="A2" s="50"/>
      <c r="B2" s="50" t="s">
        <v>6</v>
      </c>
      <c r="C2" s="50" t="s">
        <v>7</v>
      </c>
      <c r="D2" s="50" t="s">
        <v>8</v>
      </c>
    </row>
    <row r="3" spans="1:4" ht="45" x14ac:dyDescent="0.25">
      <c r="A3" s="51">
        <v>1</v>
      </c>
      <c r="B3" s="51" t="s">
        <v>143</v>
      </c>
      <c r="C3" s="51" t="s">
        <v>119</v>
      </c>
    </row>
    <row r="4" spans="1:4" ht="30" x14ac:dyDescent="0.25">
      <c r="A4" s="51">
        <v>2</v>
      </c>
      <c r="B4" s="51" t="s">
        <v>142</v>
      </c>
      <c r="C4" s="51" t="s">
        <v>120</v>
      </c>
    </row>
    <row r="5" spans="1:4" x14ac:dyDescent="0.25">
      <c r="A5" s="51">
        <v>3</v>
      </c>
    </row>
    <row r="6" spans="1:4" x14ac:dyDescent="0.25">
      <c r="A6" s="51">
        <v>4</v>
      </c>
    </row>
    <row r="7" spans="1:4" x14ac:dyDescent="0.25">
      <c r="A7" s="51">
        <v>5</v>
      </c>
    </row>
    <row r="8" spans="1:4" x14ac:dyDescent="0.25">
      <c r="A8" s="51">
        <v>6</v>
      </c>
    </row>
    <row r="9" spans="1:4" x14ac:dyDescent="0.25">
      <c r="A9" s="51">
        <v>7</v>
      </c>
    </row>
    <row r="10" spans="1:4" x14ac:dyDescent="0.25">
      <c r="A10" s="51">
        <v>8</v>
      </c>
    </row>
    <row r="11" spans="1:4" x14ac:dyDescent="0.25">
      <c r="A11" s="51">
        <v>9</v>
      </c>
    </row>
    <row r="12" spans="1:4" x14ac:dyDescent="0.25">
      <c r="A12" s="51">
        <v>10</v>
      </c>
    </row>
    <row r="13" spans="1:4" x14ac:dyDescent="0.25">
      <c r="A13" s="51">
        <v>11</v>
      </c>
    </row>
    <row r="14" spans="1:4" x14ac:dyDescent="0.25">
      <c r="A14" s="51">
        <v>12</v>
      </c>
    </row>
    <row r="15" spans="1:4" x14ac:dyDescent="0.25">
      <c r="A15" s="51">
        <v>13</v>
      </c>
    </row>
    <row r="16" spans="1:4" x14ac:dyDescent="0.25">
      <c r="A16" s="51">
        <v>14</v>
      </c>
    </row>
    <row r="17" spans="1:1" x14ac:dyDescent="0.25">
      <c r="A17" s="51">
        <v>15</v>
      </c>
    </row>
    <row r="18" spans="1:1" x14ac:dyDescent="0.25">
      <c r="A18" s="51">
        <v>16</v>
      </c>
    </row>
    <row r="19" spans="1:1" x14ac:dyDescent="0.25">
      <c r="A19" s="51">
        <v>17</v>
      </c>
    </row>
    <row r="20" spans="1:1" x14ac:dyDescent="0.25">
      <c r="A20" s="51">
        <v>18</v>
      </c>
    </row>
    <row r="21" spans="1:1" x14ac:dyDescent="0.25">
      <c r="A21" s="51">
        <v>19</v>
      </c>
    </row>
    <row r="22" spans="1:1" x14ac:dyDescent="0.25">
      <c r="A22" s="51">
        <v>20</v>
      </c>
    </row>
    <row r="23" spans="1:1" x14ac:dyDescent="0.25">
      <c r="A23" s="51">
        <v>21</v>
      </c>
    </row>
    <row r="24" spans="1:1" x14ac:dyDescent="0.25">
      <c r="A24" s="51">
        <v>22</v>
      </c>
    </row>
    <row r="25" spans="1:1" x14ac:dyDescent="0.25">
      <c r="A25" s="51">
        <v>23</v>
      </c>
    </row>
    <row r="26" spans="1:1" x14ac:dyDescent="0.25">
      <c r="A26" s="51">
        <v>24</v>
      </c>
    </row>
    <row r="27" spans="1:1" x14ac:dyDescent="0.25">
      <c r="A27" s="51">
        <v>25</v>
      </c>
    </row>
    <row r="28" spans="1:1" x14ac:dyDescent="0.25">
      <c r="A28" s="51">
        <v>26</v>
      </c>
    </row>
    <row r="29" spans="1:1" x14ac:dyDescent="0.25">
      <c r="A29" s="51">
        <v>27</v>
      </c>
    </row>
    <row r="30" spans="1:1" x14ac:dyDescent="0.25">
      <c r="A30" s="51">
        <v>28</v>
      </c>
    </row>
    <row r="31" spans="1:1" x14ac:dyDescent="0.25">
      <c r="A31" s="51">
        <v>29</v>
      </c>
    </row>
    <row r="32" spans="1:1" x14ac:dyDescent="0.25">
      <c r="A32" s="51">
        <v>30</v>
      </c>
    </row>
    <row r="33" spans="1:1" x14ac:dyDescent="0.25">
      <c r="A33" s="51">
        <v>31</v>
      </c>
    </row>
    <row r="34" spans="1:1" x14ac:dyDescent="0.25">
      <c r="A34" s="51">
        <v>32</v>
      </c>
    </row>
    <row r="35" spans="1:1" x14ac:dyDescent="0.25">
      <c r="A35" s="51">
        <v>33</v>
      </c>
    </row>
    <row r="36" spans="1:1" x14ac:dyDescent="0.25">
      <c r="A36" s="51">
        <v>34</v>
      </c>
    </row>
    <row r="37" spans="1:1" x14ac:dyDescent="0.25">
      <c r="A37" s="51">
        <v>35</v>
      </c>
    </row>
    <row r="38" spans="1:1" x14ac:dyDescent="0.25">
      <c r="A38" s="51">
        <v>36</v>
      </c>
    </row>
    <row r="39" spans="1:1" x14ac:dyDescent="0.25">
      <c r="A39" s="51">
        <v>37</v>
      </c>
    </row>
    <row r="40" spans="1:1" x14ac:dyDescent="0.25">
      <c r="A40" s="51">
        <v>38</v>
      </c>
    </row>
    <row r="41" spans="1:1" x14ac:dyDescent="0.25">
      <c r="A41" s="51">
        <v>39</v>
      </c>
    </row>
    <row r="42" spans="1:1" x14ac:dyDescent="0.25">
      <c r="A42" s="51">
        <v>40</v>
      </c>
    </row>
    <row r="43" spans="1:1" x14ac:dyDescent="0.25">
      <c r="A43" s="51">
        <v>41</v>
      </c>
    </row>
    <row r="44" spans="1:1" x14ac:dyDescent="0.25">
      <c r="A44" s="51">
        <v>42</v>
      </c>
    </row>
    <row r="45" spans="1:1" x14ac:dyDescent="0.25">
      <c r="A45" s="51">
        <v>43</v>
      </c>
    </row>
    <row r="46" spans="1:1" x14ac:dyDescent="0.25">
      <c r="A46" s="51">
        <v>44</v>
      </c>
    </row>
    <row r="47" spans="1:1" x14ac:dyDescent="0.25">
      <c r="A47" s="51">
        <v>45</v>
      </c>
    </row>
    <row r="48" spans="1:1" x14ac:dyDescent="0.25">
      <c r="A48" s="51">
        <v>46</v>
      </c>
    </row>
    <row r="49" spans="1:1" x14ac:dyDescent="0.25">
      <c r="A49" s="51">
        <v>47</v>
      </c>
    </row>
    <row r="50" spans="1:1" x14ac:dyDescent="0.25">
      <c r="A50" s="51">
        <v>48</v>
      </c>
    </row>
    <row r="51" spans="1:1" x14ac:dyDescent="0.25">
      <c r="A51" s="51">
        <v>49</v>
      </c>
    </row>
    <row r="52" spans="1:1" x14ac:dyDescent="0.25">
      <c r="A52" s="51">
        <v>50</v>
      </c>
    </row>
    <row r="53" spans="1:1" x14ac:dyDescent="0.25">
      <c r="A53" s="51">
        <v>51</v>
      </c>
    </row>
    <row r="54" spans="1:1" x14ac:dyDescent="0.25">
      <c r="A54" s="51">
        <v>52</v>
      </c>
    </row>
    <row r="55" spans="1:1" x14ac:dyDescent="0.25">
      <c r="A55" s="51">
        <v>53</v>
      </c>
    </row>
    <row r="56" spans="1:1" x14ac:dyDescent="0.25">
      <c r="A56" s="51">
        <v>54</v>
      </c>
    </row>
    <row r="57" spans="1:1" x14ac:dyDescent="0.25">
      <c r="A57" s="51">
        <v>55</v>
      </c>
    </row>
    <row r="58" spans="1:1" x14ac:dyDescent="0.25">
      <c r="A58" s="51">
        <v>56</v>
      </c>
    </row>
    <row r="59" spans="1:1" x14ac:dyDescent="0.25">
      <c r="A59" s="51">
        <v>57</v>
      </c>
    </row>
    <row r="60" spans="1:1" x14ac:dyDescent="0.25">
      <c r="A60" s="51">
        <v>58</v>
      </c>
    </row>
    <row r="61" spans="1:1" x14ac:dyDescent="0.25">
      <c r="A61" s="51">
        <v>59</v>
      </c>
    </row>
    <row r="62" spans="1:1" x14ac:dyDescent="0.25">
      <c r="A62" s="51">
        <v>60</v>
      </c>
    </row>
    <row r="63" spans="1:1" x14ac:dyDescent="0.25">
      <c r="A63" s="51">
        <v>61</v>
      </c>
    </row>
    <row r="64" spans="1:1" x14ac:dyDescent="0.25">
      <c r="A64" s="51">
        <v>62</v>
      </c>
    </row>
    <row r="65" spans="1:1" x14ac:dyDescent="0.25">
      <c r="A65" s="51">
        <v>63</v>
      </c>
    </row>
    <row r="66" spans="1:1" x14ac:dyDescent="0.25">
      <c r="A66" s="51">
        <v>64</v>
      </c>
    </row>
    <row r="67" spans="1:1" x14ac:dyDescent="0.25">
      <c r="A67" s="51">
        <v>65</v>
      </c>
    </row>
    <row r="68" spans="1:1" x14ac:dyDescent="0.25">
      <c r="A68" s="51">
        <v>66</v>
      </c>
    </row>
    <row r="69" spans="1:1" x14ac:dyDescent="0.25">
      <c r="A69" s="51">
        <v>67</v>
      </c>
    </row>
    <row r="70" spans="1:1" x14ac:dyDescent="0.25">
      <c r="A70" s="51">
        <v>68</v>
      </c>
    </row>
    <row r="71" spans="1:1" x14ac:dyDescent="0.25">
      <c r="A71" s="51">
        <v>69</v>
      </c>
    </row>
    <row r="72" spans="1:1" x14ac:dyDescent="0.25">
      <c r="A72" s="51">
        <v>70</v>
      </c>
    </row>
    <row r="73" spans="1:1" x14ac:dyDescent="0.25">
      <c r="A73" s="51">
        <v>71</v>
      </c>
    </row>
    <row r="74" spans="1:1" x14ac:dyDescent="0.25">
      <c r="A74" s="51">
        <v>72</v>
      </c>
    </row>
    <row r="75" spans="1:1" x14ac:dyDescent="0.25">
      <c r="A75" s="51">
        <v>73</v>
      </c>
    </row>
    <row r="76" spans="1:1" x14ac:dyDescent="0.25">
      <c r="A76" s="51">
        <v>74</v>
      </c>
    </row>
    <row r="77" spans="1:1" x14ac:dyDescent="0.25">
      <c r="A77" s="51">
        <v>75</v>
      </c>
    </row>
    <row r="78" spans="1:1" x14ac:dyDescent="0.25">
      <c r="A78" s="51">
        <v>76</v>
      </c>
    </row>
    <row r="79" spans="1:1" x14ac:dyDescent="0.25">
      <c r="A79" s="51">
        <v>77</v>
      </c>
    </row>
    <row r="80" spans="1:1" x14ac:dyDescent="0.25">
      <c r="A80" s="51">
        <v>78</v>
      </c>
    </row>
    <row r="81" spans="1:1" x14ac:dyDescent="0.25">
      <c r="A81" s="51">
        <v>79</v>
      </c>
    </row>
    <row r="82" spans="1:1" x14ac:dyDescent="0.25">
      <c r="A82" s="51">
        <v>80</v>
      </c>
    </row>
    <row r="83" spans="1:1" x14ac:dyDescent="0.25">
      <c r="A83" s="51">
        <v>81</v>
      </c>
    </row>
    <row r="84" spans="1:1" x14ac:dyDescent="0.25">
      <c r="A84" s="51">
        <v>82</v>
      </c>
    </row>
    <row r="85" spans="1:1" x14ac:dyDescent="0.25">
      <c r="A85" s="51">
        <v>83</v>
      </c>
    </row>
    <row r="86" spans="1:1" x14ac:dyDescent="0.25">
      <c r="A86" s="51">
        <v>84</v>
      </c>
    </row>
    <row r="87" spans="1:1" x14ac:dyDescent="0.25">
      <c r="A87" s="51">
        <v>85</v>
      </c>
    </row>
    <row r="88" spans="1:1" x14ac:dyDescent="0.25">
      <c r="A88" s="51">
        <v>86</v>
      </c>
    </row>
    <row r="89" spans="1:1" x14ac:dyDescent="0.25">
      <c r="A89" s="51">
        <v>87</v>
      </c>
    </row>
    <row r="90" spans="1:1" x14ac:dyDescent="0.25">
      <c r="A90" s="51">
        <v>88</v>
      </c>
    </row>
    <row r="91" spans="1:1" x14ac:dyDescent="0.25">
      <c r="A91" s="51">
        <v>89</v>
      </c>
    </row>
    <row r="92" spans="1:1" x14ac:dyDescent="0.25">
      <c r="A92" s="51">
        <v>90</v>
      </c>
    </row>
    <row r="93" spans="1:1" x14ac:dyDescent="0.25">
      <c r="A93" s="51">
        <v>91</v>
      </c>
    </row>
    <row r="94" spans="1:1" x14ac:dyDescent="0.25">
      <c r="A94" s="51">
        <v>92</v>
      </c>
    </row>
    <row r="95" spans="1:1" x14ac:dyDescent="0.25">
      <c r="A95" s="51">
        <v>93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OU</vt:lpstr>
      <vt:lpstr>OT</vt:lpstr>
      <vt:lpstr>To 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Carlson</dc:creator>
  <cp:lastModifiedBy>User</cp:lastModifiedBy>
  <dcterms:created xsi:type="dcterms:W3CDTF">2019-02-21T20:12:45Z</dcterms:created>
  <dcterms:modified xsi:type="dcterms:W3CDTF">2021-09-07T15:48:25Z</dcterms:modified>
</cp:coreProperties>
</file>