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520" windowHeight="8865"/>
  </bookViews>
  <sheets>
    <sheet name="Sheet1" sheetId="1" r:id="rId1"/>
  </sheets>
  <definedNames>
    <definedName name="_xlnm.Print_Area" localSheetId="0">Sheet1!$A$1:$AB$124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1" i="1"/>
  <c r="U11"/>
  <c r="U8" l="1"/>
  <c r="W8"/>
  <c r="Y48" l="1"/>
  <c r="Y49"/>
  <c r="Y50"/>
  <c r="Y51"/>
  <c r="Y52"/>
  <c r="Y53"/>
  <c r="Y54"/>
  <c r="Y55"/>
  <c r="Y56"/>
  <c r="Y57"/>
  <c r="Y58"/>
  <c r="AA53" l="1"/>
  <c r="AA48"/>
  <c r="Y99"/>
  <c r="Y98"/>
  <c r="Y97"/>
  <c r="Y101"/>
  <c r="Y93"/>
  <c r="Y94"/>
  <c r="Y95"/>
  <c r="Y96"/>
  <c r="Y100"/>
  <c r="Y102"/>
  <c r="Y92"/>
  <c r="W9"/>
  <c r="U9"/>
  <c r="AA100" l="1"/>
  <c r="Y11"/>
  <c r="Y47"/>
  <c r="Y46"/>
  <c r="Y45"/>
  <c r="Y44"/>
  <c r="Y43"/>
  <c r="Y42"/>
  <c r="Y41"/>
  <c r="Y40"/>
  <c r="Y39"/>
  <c r="Y38"/>
  <c r="Y37"/>
  <c r="Y32"/>
  <c r="Y28"/>
  <c r="Y27"/>
  <c r="Y26"/>
  <c r="Y25"/>
  <c r="Y24"/>
  <c r="Y23"/>
  <c r="Y22"/>
  <c r="Y21"/>
  <c r="Y20"/>
  <c r="AA92" l="1"/>
  <c r="Y34" l="1"/>
  <c r="Y35"/>
  <c r="Y36"/>
  <c r="X11"/>
  <c r="V11"/>
  <c r="T11"/>
  <c r="R11"/>
  <c r="AA124"/>
  <c r="Y124"/>
  <c r="AA123"/>
  <c r="Y123"/>
  <c r="AA122"/>
  <c r="Y122"/>
  <c r="AA121"/>
  <c r="Y121"/>
  <c r="AA120"/>
  <c r="Y120"/>
  <c r="AA119"/>
  <c r="Y119"/>
  <c r="AA118"/>
  <c r="Y118"/>
  <c r="AA117"/>
  <c r="Y117"/>
  <c r="AA116"/>
  <c r="Y116"/>
  <c r="AA115"/>
  <c r="Y115"/>
  <c r="AA114"/>
  <c r="Y114"/>
  <c r="AA113"/>
  <c r="Y113"/>
  <c r="AA112"/>
  <c r="Y112"/>
  <c r="AA111"/>
  <c r="Y111"/>
  <c r="AA110"/>
  <c r="Y110"/>
  <c r="AA109"/>
  <c r="Y109"/>
  <c r="AA108"/>
  <c r="Y108"/>
  <c r="AA107"/>
  <c r="Y107"/>
  <c r="AA106"/>
  <c r="Y106"/>
  <c r="AA105"/>
  <c r="Y105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AA11" l="1"/>
  <c r="AA75"/>
  <c r="AA7"/>
  <c r="AA61"/>
  <c r="AA82"/>
  <c r="AA70"/>
  <c r="AA57" l="1"/>
  <c r="AA51"/>
  <c r="AA6"/>
  <c r="AA78"/>
  <c r="Y33"/>
  <c r="AA33" s="1"/>
  <c r="AA45" s="1"/>
  <c r="Y19"/>
  <c r="Y18"/>
  <c r="Y17"/>
  <c r="Y16"/>
  <c r="Y15"/>
  <c r="AA17" l="1"/>
  <c r="AA27" s="1"/>
  <c r="AA80"/>
  <c r="AA73"/>
  <c r="AA67"/>
  <c r="G11"/>
</calcChain>
</file>

<file path=xl/sharedStrings.xml><?xml version="1.0" encoding="utf-8"?>
<sst xmlns="http://schemas.openxmlformats.org/spreadsheetml/2006/main" count="218" uniqueCount="123">
  <si>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</si>
  <si>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</si>
  <si>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</si>
  <si>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</si>
  <si>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</si>
  <si>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</si>
  <si>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</si>
  <si>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</si>
  <si>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</si>
  <si>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</si>
  <si>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</si>
  <si>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</si>
  <si>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</si>
  <si>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</si>
  <si>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</si>
  <si>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</si>
  <si>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</si>
  <si>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</si>
  <si>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</si>
  <si>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</si>
  <si>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</si>
  <si>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</si>
  <si>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</si>
  <si>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</si>
  <si>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</si>
  <si>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</si>
  <si>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</si>
  <si>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</si>
  <si>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</si>
  <si>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</si>
  <si>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</si>
  <si>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</si>
  <si>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</si>
  <si>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</si>
  <si>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</si>
  <si>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</si>
  <si>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</si>
  <si>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</si>
  <si>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</si>
  <si>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</si>
  <si>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</si>
  <si>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</si>
  <si>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</si>
  <si>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</si>
  <si>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</si>
  <si>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</si>
  <si>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</si>
  <si>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</si>
  <si>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</si>
  <si>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</si>
  <si>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</si>
  <si>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</si>
  <si>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</si>
  <si>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</si>
  <si>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</si>
  <si>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</si>
  <si>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</si>
  <si>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</si>
  <si>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</si>
  <si>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</si>
  <si>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</si>
  <si>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</si>
  <si>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</si>
  <si>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</si>
  <si>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</si>
  <si>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</si>
  <si>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</si>
  <si>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</si>
  <si>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</si>
  <si>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</si>
  <si>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</si>
  <si>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</si>
  <si>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>DIANE SIMONS</t>
  </si>
  <si>
    <t>ata</t>
  </si>
  <si>
    <t>payroll</t>
  </si>
  <si>
    <t xml:space="preserve">exception  </t>
  </si>
  <si>
    <t>submission</t>
  </si>
  <si>
    <t>tickets</t>
  </si>
  <si>
    <t>mileage</t>
  </si>
  <si>
    <t>call offs</t>
  </si>
  <si>
    <t>work orders</t>
  </si>
  <si>
    <t>closings</t>
  </si>
  <si>
    <t>craig mtg</t>
  </si>
  <si>
    <t>tiffany mtg</t>
  </si>
  <si>
    <t>margaret mtg</t>
  </si>
  <si>
    <t>jamie mtg</t>
  </si>
  <si>
    <t>spr communication</t>
  </si>
  <si>
    <t>serena mtg</t>
  </si>
  <si>
    <t>dia</t>
  </si>
  <si>
    <t>7 and 9</t>
  </si>
  <si>
    <t>bonus</t>
  </si>
  <si>
    <t>lindsi</t>
  </si>
  <si>
    <t>stacey</t>
  </si>
  <si>
    <t>12 at 12</t>
  </si>
  <si>
    <t>place,pick up, deliver</t>
  </si>
  <si>
    <t>ops1</t>
  </si>
  <si>
    <t>ops2</t>
  </si>
  <si>
    <t>opps2</t>
  </si>
  <si>
    <t>office</t>
  </si>
  <si>
    <t>ops</t>
  </si>
  <si>
    <t>lakeview hs</t>
  </si>
  <si>
    <t>ms</t>
  </si>
  <si>
    <t>bs</t>
  </si>
  <si>
    <t>admin</t>
  </si>
  <si>
    <t>bus</t>
  </si>
  <si>
    <t xml:space="preserve">admin </t>
  </si>
  <si>
    <t>lakeview</t>
  </si>
  <si>
    <t>lakeview district</t>
  </si>
  <si>
    <t xml:space="preserve">lakeview   </t>
  </si>
  <si>
    <t>cedar-15</t>
  </si>
  <si>
    <t>belding hs</t>
  </si>
  <si>
    <t>me</t>
  </si>
  <si>
    <t>field</t>
  </si>
  <si>
    <t>maint</t>
  </si>
  <si>
    <t>belding</t>
  </si>
  <si>
    <t>belding district</t>
  </si>
  <si>
    <t xml:space="preserve">belding    </t>
  </si>
  <si>
    <t>1;00</t>
  </si>
  <si>
    <t>53 main</t>
  </si>
  <si>
    <t>fsc</t>
  </si>
  <si>
    <t>miller</t>
  </si>
  <si>
    <t>court</t>
  </si>
  <si>
    <t>cedar beach</t>
  </si>
</sst>
</file>

<file path=xl/styles.xml><?xml version="1.0" encoding="utf-8"?>
<styleSheet xmlns="http://schemas.openxmlformats.org/spreadsheetml/2006/main">
  <numFmts count="1">
    <numFmt numFmtId="164" formatCode="[$-409]h:mm\ AM/PM;@"/>
  </numFmts>
  <fonts count="29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456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NumberFormat="1" applyFont="1" applyFill="1" applyBorder="1" applyAlignment="1">
      <alignment horizontal="center" vertical="center" wrapText="1"/>
    </xf>
    <xf numFmtId="0" fontId="11" fillId="5" borderId="54" xfId="0" applyNumberFormat="1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20" fontId="9" fillId="0" borderId="39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1" fontId="9" fillId="0" borderId="21" xfId="0" applyNumberFormat="1" applyFont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2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20" fontId="4" fillId="0" borderId="17" xfId="0" applyNumberFormat="1" applyFont="1" applyFill="1" applyBorder="1" applyAlignment="1" applyProtection="1">
      <alignment horizontal="center"/>
      <protection locked="0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9" fillId="0" borderId="9" xfId="0" applyFont="1" applyBorder="1" applyAlignment="1" applyProtection="1">
      <protection locked="0"/>
    </xf>
    <xf numFmtId="0" fontId="9" fillId="0" borderId="37" xfId="0" applyFont="1" applyBorder="1" applyAlignment="1" applyProtection="1"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4"/>
  <sheetViews>
    <sheetView tabSelected="1" view="pageBreakPreview" zoomScale="80" zoomScaleNormal="60" zoomScaleSheetLayoutView="80" workbookViewId="0">
      <pane ySplit="13" topLeftCell="A71" activePane="bottomLeft" state="frozen"/>
      <selection pane="bottomLeft" activeCell="H77" sqref="H77"/>
    </sheetView>
  </sheetViews>
  <sheetFormatPr defaultRowHeight="15"/>
  <cols>
    <col min="1" max="1" width="10" customWidth="1"/>
    <col min="2" max="2" width="9.28515625" customWidth="1"/>
    <col min="5" max="5" width="7.7109375" customWidth="1"/>
    <col min="6" max="6" width="26.140625" customWidth="1"/>
    <col min="7" max="8" width="9.85546875" bestFit="1" customWidth="1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8">
      <c r="A1" s="361" t="s">
        <v>0</v>
      </c>
      <c r="B1" s="362"/>
      <c r="C1" s="362"/>
      <c r="D1" s="362"/>
      <c r="E1" s="362"/>
      <c r="F1" s="362"/>
      <c r="G1" s="362"/>
      <c r="H1" s="362"/>
      <c r="I1" s="362"/>
      <c r="J1" s="363"/>
      <c r="K1" s="368" t="s">
        <v>1</v>
      </c>
      <c r="L1" s="369"/>
      <c r="M1" s="369"/>
      <c r="N1" s="369"/>
      <c r="O1" s="370"/>
      <c r="P1" s="374" t="s">
        <v>72</v>
      </c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6"/>
    </row>
    <row r="2" spans="1:28" ht="15.75" thickBot="1">
      <c r="A2" s="364"/>
      <c r="B2" s="365"/>
      <c r="C2" s="365"/>
      <c r="D2" s="365"/>
      <c r="E2" s="365"/>
      <c r="F2" s="365"/>
      <c r="G2" s="365"/>
      <c r="H2" s="365"/>
      <c r="I2" s="366"/>
      <c r="J2" s="367"/>
      <c r="K2" s="371"/>
      <c r="L2" s="372"/>
      <c r="M2" s="372"/>
      <c r="N2" s="372"/>
      <c r="O2" s="373"/>
      <c r="P2" s="377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9"/>
    </row>
    <row r="3" spans="1:28" ht="15.75" thickBot="1">
      <c r="A3" s="380" t="s">
        <v>50</v>
      </c>
      <c r="B3" s="381"/>
      <c r="C3" s="385" t="s">
        <v>2</v>
      </c>
      <c r="D3" s="386"/>
      <c r="E3" s="389">
        <v>44311</v>
      </c>
      <c r="F3" s="390"/>
      <c r="G3" s="390"/>
      <c r="H3" s="390"/>
      <c r="I3" s="392" t="s">
        <v>3</v>
      </c>
      <c r="J3" s="393"/>
      <c r="K3" s="394" t="s">
        <v>4</v>
      </c>
      <c r="L3" s="394"/>
      <c r="M3" s="395" t="s">
        <v>5</v>
      </c>
      <c r="N3" s="394"/>
      <c r="O3" s="395" t="s">
        <v>6</v>
      </c>
      <c r="P3" s="394"/>
      <c r="Q3" s="395" t="s">
        <v>7</v>
      </c>
      <c r="R3" s="394"/>
      <c r="S3" s="395" t="s">
        <v>8</v>
      </c>
      <c r="T3" s="394"/>
      <c r="U3" s="395" t="s">
        <v>66</v>
      </c>
      <c r="V3" s="394"/>
      <c r="W3" s="395" t="s">
        <v>65</v>
      </c>
      <c r="X3" s="394"/>
      <c r="Y3" s="428" t="s">
        <v>9</v>
      </c>
      <c r="Z3" s="429"/>
      <c r="AA3" s="430" t="s">
        <v>10</v>
      </c>
      <c r="AB3" s="431"/>
    </row>
    <row r="4" spans="1:28" ht="14.65" customHeight="1" thickBot="1">
      <c r="A4" s="382"/>
      <c r="B4" s="381"/>
      <c r="C4" s="387"/>
      <c r="D4" s="388"/>
      <c r="E4" s="391"/>
      <c r="F4" s="391"/>
      <c r="G4" s="391"/>
      <c r="H4" s="391"/>
      <c r="I4" s="424" t="s">
        <v>11</v>
      </c>
      <c r="J4" s="425"/>
      <c r="K4" s="426">
        <v>0.25</v>
      </c>
      <c r="L4" s="427"/>
      <c r="M4" s="327">
        <v>0.25</v>
      </c>
      <c r="N4" s="328"/>
      <c r="O4" s="329">
        <v>0.25</v>
      </c>
      <c r="P4" s="328"/>
      <c r="Q4" s="329">
        <v>0.25</v>
      </c>
      <c r="R4" s="328"/>
      <c r="S4" s="329"/>
      <c r="T4" s="328"/>
      <c r="U4" s="403"/>
      <c r="V4" s="404"/>
      <c r="W4" s="405"/>
      <c r="X4" s="406"/>
      <c r="Y4" s="407">
        <v>39.25</v>
      </c>
      <c r="Z4" s="408"/>
      <c r="AA4" s="411">
        <v>39.25</v>
      </c>
      <c r="AB4" s="412"/>
    </row>
    <row r="5" spans="1:28" ht="31.5" customHeight="1" thickBot="1">
      <c r="A5" s="382"/>
      <c r="B5" s="381"/>
      <c r="C5" s="415" t="s">
        <v>12</v>
      </c>
      <c r="D5" s="416"/>
      <c r="E5" s="416"/>
      <c r="F5" s="416"/>
      <c r="G5" s="416"/>
      <c r="H5" s="416"/>
      <c r="I5" s="421" t="s">
        <v>64</v>
      </c>
      <c r="J5" s="422"/>
      <c r="K5" s="423">
        <v>3.5</v>
      </c>
      <c r="L5" s="423"/>
      <c r="M5" s="98">
        <v>1.5</v>
      </c>
      <c r="N5" s="423"/>
      <c r="O5" s="396"/>
      <c r="P5" s="396"/>
      <c r="Q5" s="396"/>
      <c r="R5" s="396"/>
      <c r="S5" s="396"/>
      <c r="T5" s="396"/>
      <c r="U5" s="397"/>
      <c r="V5" s="397"/>
      <c r="W5" s="398"/>
      <c r="X5" s="399"/>
      <c r="Y5" s="409"/>
      <c r="Z5" s="410"/>
      <c r="AA5" s="413"/>
      <c r="AB5" s="414"/>
    </row>
    <row r="6" spans="1:28" ht="14.65" customHeight="1" thickBot="1">
      <c r="A6" s="382"/>
      <c r="B6" s="381"/>
      <c r="C6" s="417"/>
      <c r="D6" s="418"/>
      <c r="E6" s="418"/>
      <c r="F6" s="418"/>
      <c r="G6" s="418"/>
      <c r="H6" s="418"/>
      <c r="I6" s="353" t="s">
        <v>13</v>
      </c>
      <c r="J6" s="354"/>
      <c r="K6" s="97">
        <v>0.25</v>
      </c>
      <c r="L6" s="98"/>
      <c r="M6" s="97">
        <v>0.25</v>
      </c>
      <c r="N6" s="98"/>
      <c r="O6" s="97">
        <v>0.25</v>
      </c>
      <c r="P6" s="98"/>
      <c r="Q6" s="97">
        <v>0.25</v>
      </c>
      <c r="R6" s="98"/>
      <c r="S6" s="99"/>
      <c r="T6" s="98"/>
      <c r="U6" s="99"/>
      <c r="V6" s="98"/>
      <c r="W6" s="99"/>
      <c r="X6" s="98"/>
      <c r="Y6" s="126" t="s">
        <v>48</v>
      </c>
      <c r="Z6" s="127"/>
      <c r="AA6" s="128">
        <f>AA75</f>
        <v>0.125</v>
      </c>
      <c r="AB6" s="129"/>
    </row>
    <row r="7" spans="1:28">
      <c r="A7" s="382"/>
      <c r="B7" s="381"/>
      <c r="C7" s="417"/>
      <c r="D7" s="418"/>
      <c r="E7" s="418"/>
      <c r="F7" s="418"/>
      <c r="G7" s="418"/>
      <c r="H7" s="418"/>
      <c r="I7" s="400" t="s">
        <v>45</v>
      </c>
      <c r="J7" s="401"/>
      <c r="K7" s="99">
        <v>8.5</v>
      </c>
      <c r="L7" s="98"/>
      <c r="M7" s="402">
        <v>10.5</v>
      </c>
      <c r="N7" s="402"/>
      <c r="O7" s="99">
        <v>8.25</v>
      </c>
      <c r="P7" s="402"/>
      <c r="Q7" s="99">
        <v>10.5</v>
      </c>
      <c r="R7" s="402"/>
      <c r="S7" s="99">
        <v>1.5</v>
      </c>
      <c r="T7" s="402"/>
      <c r="U7" s="351"/>
      <c r="V7" s="352"/>
      <c r="W7" s="351"/>
      <c r="X7" s="352"/>
      <c r="Y7" s="432" t="s">
        <v>14</v>
      </c>
      <c r="Z7" s="433"/>
      <c r="AA7" s="438">
        <f>SUM(AA105:AB124)</f>
        <v>144</v>
      </c>
      <c r="AB7" s="439"/>
    </row>
    <row r="8" spans="1:28">
      <c r="A8" s="382"/>
      <c r="B8" s="381"/>
      <c r="C8" s="417"/>
      <c r="D8" s="418"/>
      <c r="E8" s="418"/>
      <c r="F8" s="418"/>
      <c r="G8" s="418"/>
      <c r="H8" s="418"/>
      <c r="I8" s="359" t="s">
        <v>71</v>
      </c>
      <c r="J8" s="360"/>
      <c r="K8" s="355">
        <v>0.25</v>
      </c>
      <c r="L8" s="356"/>
      <c r="M8" s="355">
        <v>0.5</v>
      </c>
      <c r="N8" s="356"/>
      <c r="O8" s="355">
        <v>0.5</v>
      </c>
      <c r="P8" s="356"/>
      <c r="Q8" s="355">
        <v>0.5</v>
      </c>
      <c r="R8" s="356"/>
      <c r="S8" s="355">
        <v>0.25</v>
      </c>
      <c r="T8" s="356"/>
      <c r="U8" s="355">
        <f t="shared" ref="U8" si="0">SUM(U92:V102)</f>
        <v>0</v>
      </c>
      <c r="V8" s="356"/>
      <c r="W8" s="355">
        <f t="shared" ref="W8" si="1">SUM(W92:X102)</f>
        <v>0</v>
      </c>
      <c r="X8" s="356"/>
      <c r="Y8" s="434"/>
      <c r="Z8" s="435"/>
      <c r="AA8" s="440"/>
      <c r="AB8" s="441"/>
    </row>
    <row r="9" spans="1:28" ht="15.75" thickBot="1">
      <c r="A9" s="383"/>
      <c r="B9" s="384"/>
      <c r="C9" s="419"/>
      <c r="D9" s="420"/>
      <c r="E9" s="420"/>
      <c r="F9" s="420"/>
      <c r="G9" s="420"/>
      <c r="H9" s="420"/>
      <c r="I9" s="357" t="s">
        <v>15</v>
      </c>
      <c r="J9" s="358"/>
      <c r="K9" s="330">
        <v>8.25</v>
      </c>
      <c r="L9" s="331"/>
      <c r="M9" s="330">
        <v>10</v>
      </c>
      <c r="N9" s="331"/>
      <c r="O9" s="330">
        <v>7.75</v>
      </c>
      <c r="P9" s="331"/>
      <c r="Q9" s="330">
        <v>10</v>
      </c>
      <c r="R9" s="331"/>
      <c r="S9" s="330">
        <v>1.25</v>
      </c>
      <c r="T9" s="331"/>
      <c r="U9" s="330">
        <f t="shared" ref="U9" si="2">SUM(U7:V8)</f>
        <v>0</v>
      </c>
      <c r="V9" s="331"/>
      <c r="W9" s="330">
        <f t="shared" ref="W9" si="3">SUM(W7:X8)</f>
        <v>0</v>
      </c>
      <c r="X9" s="331"/>
      <c r="Y9" s="436"/>
      <c r="Z9" s="437"/>
      <c r="AA9" s="442"/>
      <c r="AB9" s="443"/>
    </row>
    <row r="10" spans="1:28">
      <c r="A10" s="332" t="s">
        <v>51</v>
      </c>
      <c r="B10" s="335">
        <v>3</v>
      </c>
      <c r="C10" s="338" t="s">
        <v>35</v>
      </c>
      <c r="D10" s="339"/>
      <c r="E10" s="339"/>
      <c r="F10" s="340"/>
      <c r="G10" s="347" t="s">
        <v>16</v>
      </c>
      <c r="H10" s="348"/>
      <c r="I10" s="349" t="s">
        <v>35</v>
      </c>
      <c r="J10" s="349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317" t="s">
        <v>19</v>
      </c>
      <c r="Z10" s="318"/>
      <c r="AA10" s="317" t="s">
        <v>20</v>
      </c>
      <c r="AB10" s="318"/>
    </row>
    <row r="11" spans="1:28">
      <c r="A11" s="333"/>
      <c r="B11" s="336"/>
      <c r="C11" s="341"/>
      <c r="D11" s="342"/>
      <c r="E11" s="342"/>
      <c r="F11" s="343"/>
      <c r="G11" s="319">
        <f>AA11/AA4</f>
        <v>7.6433121019108277E-2</v>
      </c>
      <c r="H11" s="320"/>
      <c r="I11" s="349"/>
      <c r="J11" s="349"/>
      <c r="K11" s="309">
        <v>7.75</v>
      </c>
      <c r="L11" s="311">
        <v>0.5</v>
      </c>
      <c r="M11" s="309">
        <v>9</v>
      </c>
      <c r="N11" s="311">
        <v>1</v>
      </c>
      <c r="O11" s="309">
        <v>7</v>
      </c>
      <c r="P11" s="311">
        <v>0.75</v>
      </c>
      <c r="Q11" s="309">
        <v>9.25</v>
      </c>
      <c r="R11" s="311">
        <f>SUM(Q105:Q124)</f>
        <v>0.75</v>
      </c>
      <c r="S11" s="309">
        <v>1.25</v>
      </c>
      <c r="T11" s="311">
        <f>SUM(S105:S124)</f>
        <v>0</v>
      </c>
      <c r="U11" s="309">
        <f>SUM(U14:V62,U63:V91)</f>
        <v>0</v>
      </c>
      <c r="V11" s="311">
        <f>SUM(U105:U124)</f>
        <v>0</v>
      </c>
      <c r="W11" s="309">
        <f>SUM(W14:X62,W63:X91)</f>
        <v>0</v>
      </c>
      <c r="X11" s="311">
        <f>SUM(W105:W124)</f>
        <v>0</v>
      </c>
      <c r="Y11" s="313">
        <f>SUM(K11+M11+O11+Q11+S11+U11+W11)</f>
        <v>34.25</v>
      </c>
      <c r="Z11" s="314"/>
      <c r="AA11" s="313">
        <f>L11+N11+P11+R11+T11+V11+X11</f>
        <v>3</v>
      </c>
      <c r="AB11" s="314"/>
    </row>
    <row r="12" spans="1:28" ht="15.75" thickBot="1">
      <c r="A12" s="334"/>
      <c r="B12" s="337"/>
      <c r="C12" s="344"/>
      <c r="D12" s="345"/>
      <c r="E12" s="345"/>
      <c r="F12" s="346"/>
      <c r="G12" s="321"/>
      <c r="H12" s="322"/>
      <c r="I12" s="350"/>
      <c r="J12" s="350"/>
      <c r="K12" s="310"/>
      <c r="L12" s="312"/>
      <c r="M12" s="310"/>
      <c r="N12" s="312"/>
      <c r="O12" s="310"/>
      <c r="P12" s="312"/>
      <c r="Q12" s="310"/>
      <c r="R12" s="312"/>
      <c r="S12" s="310"/>
      <c r="T12" s="312"/>
      <c r="U12" s="310"/>
      <c r="V12" s="312"/>
      <c r="W12" s="310"/>
      <c r="X12" s="312"/>
      <c r="Y12" s="315"/>
      <c r="Z12" s="316"/>
      <c r="AA12" s="315"/>
      <c r="AB12" s="316"/>
    </row>
    <row r="13" spans="1:28" ht="42" customHeight="1" thickBot="1">
      <c r="A13" s="304" t="s">
        <v>54</v>
      </c>
      <c r="B13" s="305"/>
      <c r="C13" s="306" t="s">
        <v>52</v>
      </c>
      <c r="D13" s="307"/>
      <c r="E13" s="308"/>
      <c r="F13" s="69" t="s">
        <v>53</v>
      </c>
      <c r="G13" s="70" t="s">
        <v>11</v>
      </c>
      <c r="H13" s="71" t="s">
        <v>13</v>
      </c>
      <c r="I13" s="72" t="s">
        <v>55</v>
      </c>
      <c r="J13" s="72" t="s">
        <v>56</v>
      </c>
      <c r="K13" s="184" t="s">
        <v>22</v>
      </c>
      <c r="L13" s="185"/>
      <c r="M13" s="184" t="s">
        <v>23</v>
      </c>
      <c r="N13" s="185"/>
      <c r="O13" s="184" t="s">
        <v>24</v>
      </c>
      <c r="P13" s="185"/>
      <c r="Q13" s="184" t="s">
        <v>25</v>
      </c>
      <c r="R13" s="185"/>
      <c r="S13" s="184" t="s">
        <v>26</v>
      </c>
      <c r="T13" s="185"/>
      <c r="U13" s="184" t="s">
        <v>27</v>
      </c>
      <c r="V13" s="185"/>
      <c r="W13" s="184" t="s">
        <v>28</v>
      </c>
      <c r="X13" s="185"/>
      <c r="Y13" s="323" t="s">
        <v>29</v>
      </c>
      <c r="Z13" s="324"/>
      <c r="AA13" s="325" t="s">
        <v>30</v>
      </c>
      <c r="AB13" s="326"/>
    </row>
    <row r="14" spans="1:28" ht="16.5" thickBot="1">
      <c r="A14" s="173" t="s">
        <v>44</v>
      </c>
      <c r="B14" s="174"/>
      <c r="C14" s="300"/>
      <c r="D14" s="301"/>
      <c r="E14" s="301"/>
      <c r="F14" s="62"/>
      <c r="G14" s="59"/>
      <c r="H14" s="60"/>
      <c r="I14" s="61"/>
      <c r="J14" s="61"/>
      <c r="K14" s="302"/>
      <c r="L14" s="303"/>
      <c r="M14" s="302"/>
      <c r="N14" s="303"/>
      <c r="O14" s="302"/>
      <c r="P14" s="303"/>
      <c r="Q14" s="302"/>
      <c r="R14" s="303"/>
      <c r="S14" s="302"/>
      <c r="T14" s="303"/>
      <c r="U14" s="302"/>
      <c r="V14" s="303"/>
      <c r="W14" s="302"/>
      <c r="X14" s="303"/>
      <c r="Y14" s="55"/>
      <c r="Z14" s="56"/>
      <c r="AA14" s="57"/>
      <c r="AB14" s="58"/>
    </row>
    <row r="15" spans="1:28">
      <c r="A15" s="292" t="s">
        <v>69</v>
      </c>
      <c r="B15" s="293"/>
      <c r="C15" s="298" t="s">
        <v>95</v>
      </c>
      <c r="D15" s="299"/>
      <c r="E15" s="299"/>
      <c r="F15" s="54" t="s">
        <v>35</v>
      </c>
      <c r="G15" s="17">
        <v>0.29166666666666669</v>
      </c>
      <c r="H15" s="85">
        <v>0.35416666666666669</v>
      </c>
      <c r="I15" s="6">
        <v>93</v>
      </c>
      <c r="J15" s="7"/>
      <c r="K15" s="171">
        <v>1.5</v>
      </c>
      <c r="L15" s="172"/>
      <c r="M15" s="210"/>
      <c r="N15" s="211"/>
      <c r="O15" s="171"/>
      <c r="P15" s="172"/>
      <c r="Q15" s="210"/>
      <c r="R15" s="211"/>
      <c r="S15" s="171"/>
      <c r="T15" s="172"/>
      <c r="U15" s="210"/>
      <c r="V15" s="211"/>
      <c r="W15" s="171"/>
      <c r="X15" s="212"/>
      <c r="Y15" s="134">
        <f t="shared" ref="Y15" si="4">SUM(K15:X15)</f>
        <v>1.5</v>
      </c>
      <c r="Z15" s="135"/>
      <c r="AA15" s="444" t="s">
        <v>31</v>
      </c>
      <c r="AB15" s="445"/>
    </row>
    <row r="16" spans="1:28" ht="15.75" thickBot="1">
      <c r="A16" s="294"/>
      <c r="B16" s="295"/>
      <c r="C16" s="240" t="s">
        <v>96</v>
      </c>
      <c r="D16" s="241"/>
      <c r="E16" s="241"/>
      <c r="F16" s="67" t="s">
        <v>35</v>
      </c>
      <c r="G16" s="5">
        <v>0.36458333333333331</v>
      </c>
      <c r="H16" s="85">
        <v>0.40625</v>
      </c>
      <c r="I16" s="6">
        <v>90</v>
      </c>
      <c r="J16" s="7"/>
      <c r="K16" s="95">
        <v>1</v>
      </c>
      <c r="L16" s="96"/>
      <c r="M16" s="136"/>
      <c r="N16" s="137"/>
      <c r="O16" s="95"/>
      <c r="P16" s="96"/>
      <c r="Q16" s="136"/>
      <c r="R16" s="137"/>
      <c r="S16" s="95"/>
      <c r="T16" s="96"/>
      <c r="U16" s="136"/>
      <c r="V16" s="137"/>
      <c r="W16" s="95"/>
      <c r="X16" s="217"/>
      <c r="Y16" s="93">
        <f t="shared" ref="Y16:Y33" si="5">SUM(K16:X16)</f>
        <v>1</v>
      </c>
      <c r="Z16" s="94"/>
      <c r="AA16" s="446"/>
      <c r="AB16" s="447"/>
    </row>
    <row r="17" spans="1:28">
      <c r="A17" s="294"/>
      <c r="B17" s="295"/>
      <c r="C17" s="240" t="s">
        <v>100</v>
      </c>
      <c r="D17" s="241"/>
      <c r="E17" s="241"/>
      <c r="F17" s="67"/>
      <c r="G17" s="87">
        <v>0.29166666666666669</v>
      </c>
      <c r="H17" s="76">
        <v>0.39583333333333331</v>
      </c>
      <c r="I17" s="9">
        <v>93</v>
      </c>
      <c r="J17" s="10"/>
      <c r="K17" s="95"/>
      <c r="L17" s="96"/>
      <c r="M17" s="136">
        <v>2.5</v>
      </c>
      <c r="N17" s="137"/>
      <c r="O17" s="95"/>
      <c r="P17" s="96"/>
      <c r="Q17" s="136"/>
      <c r="R17" s="137"/>
      <c r="S17" s="95"/>
      <c r="T17" s="96"/>
      <c r="U17" s="136"/>
      <c r="V17" s="137"/>
      <c r="W17" s="95"/>
      <c r="X17" s="217"/>
      <c r="Y17" s="93">
        <f t="shared" si="5"/>
        <v>2.5</v>
      </c>
      <c r="Z17" s="94"/>
      <c r="AA17" s="106">
        <f>SUM(Y15:Z32)</f>
        <v>16.25</v>
      </c>
      <c r="AB17" s="107"/>
    </row>
    <row r="18" spans="1:28">
      <c r="A18" s="294"/>
      <c r="B18" s="295"/>
      <c r="C18" s="240" t="s">
        <v>101</v>
      </c>
      <c r="D18" s="241"/>
      <c r="E18" s="241"/>
      <c r="F18" s="67" t="s">
        <v>35</v>
      </c>
      <c r="G18" s="87">
        <v>0.40625</v>
      </c>
      <c r="H18" s="76">
        <v>0.45833333333333331</v>
      </c>
      <c r="I18" s="9">
        <v>92</v>
      </c>
      <c r="J18" s="10"/>
      <c r="K18" s="95"/>
      <c r="L18" s="96"/>
      <c r="M18" s="136">
        <v>1.25</v>
      </c>
      <c r="N18" s="137"/>
      <c r="O18" s="95"/>
      <c r="P18" s="96"/>
      <c r="Q18" s="136"/>
      <c r="R18" s="137"/>
      <c r="S18" s="95"/>
      <c r="T18" s="96"/>
      <c r="U18" s="136"/>
      <c r="V18" s="137"/>
      <c r="W18" s="95"/>
      <c r="X18" s="96"/>
      <c r="Y18" s="93">
        <f t="shared" si="5"/>
        <v>1.25</v>
      </c>
      <c r="Z18" s="94"/>
      <c r="AA18" s="108"/>
      <c r="AB18" s="109"/>
    </row>
    <row r="19" spans="1:28">
      <c r="A19" s="294"/>
      <c r="B19" s="295"/>
      <c r="C19" s="240" t="s">
        <v>102</v>
      </c>
      <c r="D19" s="241"/>
      <c r="E19" s="241"/>
      <c r="F19" s="67"/>
      <c r="G19" s="87">
        <v>4.1666666666666664E-2</v>
      </c>
      <c r="H19" s="76">
        <v>8.3333333333333329E-2</v>
      </c>
      <c r="I19" s="9">
        <v>94</v>
      </c>
      <c r="J19" s="10"/>
      <c r="K19" s="95"/>
      <c r="L19" s="96"/>
      <c r="M19" s="136">
        <v>1</v>
      </c>
      <c r="N19" s="137"/>
      <c r="O19" s="95"/>
      <c r="P19" s="96"/>
      <c r="Q19" s="136"/>
      <c r="R19" s="137"/>
      <c r="S19" s="95"/>
      <c r="T19" s="96"/>
      <c r="U19" s="136"/>
      <c r="V19" s="137"/>
      <c r="W19" s="95"/>
      <c r="X19" s="96"/>
      <c r="Y19" s="93">
        <f t="shared" si="5"/>
        <v>1</v>
      </c>
      <c r="Z19" s="94"/>
      <c r="AA19" s="108"/>
      <c r="AB19" s="109"/>
    </row>
    <row r="20" spans="1:28">
      <c r="A20" s="294"/>
      <c r="B20" s="295"/>
      <c r="C20" s="240" t="s">
        <v>103</v>
      </c>
      <c r="D20" s="241"/>
      <c r="E20" s="241"/>
      <c r="F20" s="67"/>
      <c r="G20" s="87">
        <v>0.45833333333333331</v>
      </c>
      <c r="H20" s="76">
        <v>0.47916666666666669</v>
      </c>
      <c r="I20" s="9">
        <v>89</v>
      </c>
      <c r="J20" s="10"/>
      <c r="K20" s="95"/>
      <c r="L20" s="96"/>
      <c r="M20" s="136">
        <v>0.5</v>
      </c>
      <c r="N20" s="137"/>
      <c r="O20" s="95"/>
      <c r="P20" s="96"/>
      <c r="Q20" s="136"/>
      <c r="R20" s="137"/>
      <c r="S20" s="95"/>
      <c r="T20" s="96"/>
      <c r="U20" s="136"/>
      <c r="V20" s="137"/>
      <c r="W20" s="95"/>
      <c r="X20" s="96"/>
      <c r="Y20" s="93">
        <f t="shared" ref="Y20:Y32" si="6">SUM(K20:X20)</f>
        <v>0.5</v>
      </c>
      <c r="Z20" s="94"/>
      <c r="AA20" s="108"/>
      <c r="AB20" s="109"/>
    </row>
    <row r="21" spans="1:28">
      <c r="A21" s="294"/>
      <c r="B21" s="295"/>
      <c r="C21" s="240" t="s">
        <v>104</v>
      </c>
      <c r="D21" s="241"/>
      <c r="E21" s="241"/>
      <c r="F21" s="67"/>
      <c r="G21" s="87">
        <v>0.10416666666666667</v>
      </c>
      <c r="H21" s="76">
        <v>0.125</v>
      </c>
      <c r="I21" s="9">
        <v>94</v>
      </c>
      <c r="J21" s="10"/>
      <c r="K21" s="95"/>
      <c r="L21" s="96"/>
      <c r="M21" s="136">
        <v>0.5</v>
      </c>
      <c r="N21" s="137"/>
      <c r="O21" s="95"/>
      <c r="P21" s="96"/>
      <c r="Q21" s="136"/>
      <c r="R21" s="137"/>
      <c r="S21" s="95"/>
      <c r="T21" s="96"/>
      <c r="U21" s="136"/>
      <c r="V21" s="137"/>
      <c r="W21" s="95"/>
      <c r="X21" s="96"/>
      <c r="Y21" s="93">
        <f t="shared" si="6"/>
        <v>0.5</v>
      </c>
      <c r="Z21" s="94"/>
      <c r="AA21" s="108"/>
      <c r="AB21" s="109"/>
    </row>
    <row r="22" spans="1:28">
      <c r="A22" s="294"/>
      <c r="B22" s="295"/>
      <c r="C22" s="240" t="s">
        <v>110</v>
      </c>
      <c r="D22" s="241"/>
      <c r="E22" s="241"/>
      <c r="F22" s="67"/>
      <c r="G22" s="87">
        <v>0.33333333333333331</v>
      </c>
      <c r="H22" s="76">
        <v>0.4375</v>
      </c>
      <c r="I22" s="9">
        <v>92</v>
      </c>
      <c r="J22" s="10"/>
      <c r="K22" s="95"/>
      <c r="L22" s="96"/>
      <c r="M22" s="136"/>
      <c r="N22" s="137"/>
      <c r="O22" s="95">
        <v>2.5</v>
      </c>
      <c r="P22" s="96"/>
      <c r="Q22" s="136"/>
      <c r="R22" s="137"/>
      <c r="S22" s="95"/>
      <c r="T22" s="96"/>
      <c r="U22" s="136"/>
      <c r="V22" s="137"/>
      <c r="W22" s="95"/>
      <c r="X22" s="96"/>
      <c r="Y22" s="93">
        <f t="shared" si="6"/>
        <v>2.5</v>
      </c>
      <c r="Z22" s="94"/>
      <c r="AA22" s="108"/>
      <c r="AB22" s="109"/>
    </row>
    <row r="23" spans="1:28">
      <c r="A23" s="294"/>
      <c r="B23" s="295"/>
      <c r="C23" s="240" t="s">
        <v>101</v>
      </c>
      <c r="D23" s="241"/>
      <c r="E23" s="241"/>
      <c r="F23" s="67"/>
      <c r="G23" s="87">
        <v>0.45833333333333331</v>
      </c>
      <c r="H23" s="76">
        <v>0.52083333333333337</v>
      </c>
      <c r="I23" s="9">
        <v>93</v>
      </c>
      <c r="J23" s="10"/>
      <c r="K23" s="95"/>
      <c r="L23" s="96"/>
      <c r="M23" s="136"/>
      <c r="N23" s="137"/>
      <c r="O23" s="95">
        <v>1.5</v>
      </c>
      <c r="P23" s="96"/>
      <c r="Q23" s="136"/>
      <c r="R23" s="137"/>
      <c r="S23" s="95"/>
      <c r="T23" s="96"/>
      <c r="U23" s="136"/>
      <c r="V23" s="137"/>
      <c r="W23" s="95"/>
      <c r="X23" s="96"/>
      <c r="Y23" s="93">
        <f t="shared" si="6"/>
        <v>1.5</v>
      </c>
      <c r="Z23" s="94"/>
      <c r="AA23" s="108"/>
      <c r="AB23" s="109"/>
    </row>
    <row r="24" spans="1:28">
      <c r="A24" s="294"/>
      <c r="B24" s="295"/>
      <c r="C24" s="240" t="s">
        <v>111</v>
      </c>
      <c r="D24" s="241"/>
      <c r="E24" s="241"/>
      <c r="F24" s="67"/>
      <c r="G24" s="87" t="s">
        <v>117</v>
      </c>
      <c r="H24" s="88">
        <v>6.25E-2</v>
      </c>
      <c r="I24" s="9">
        <v>97</v>
      </c>
      <c r="J24" s="10"/>
      <c r="K24" s="95"/>
      <c r="L24" s="96"/>
      <c r="M24" s="136"/>
      <c r="N24" s="137"/>
      <c r="O24" s="95">
        <v>0.5</v>
      </c>
      <c r="P24" s="96"/>
      <c r="Q24" s="136"/>
      <c r="R24" s="137"/>
      <c r="S24" s="95"/>
      <c r="T24" s="96"/>
      <c r="U24" s="136"/>
      <c r="V24" s="137"/>
      <c r="W24" s="95"/>
      <c r="X24" s="96"/>
      <c r="Y24" s="93">
        <f t="shared" si="6"/>
        <v>0.5</v>
      </c>
      <c r="Z24" s="94"/>
      <c r="AA24" s="108"/>
      <c r="AB24" s="109"/>
    </row>
    <row r="25" spans="1:28">
      <c r="A25" s="294"/>
      <c r="B25" s="295"/>
      <c r="C25" s="240" t="s">
        <v>112</v>
      </c>
      <c r="D25" s="241"/>
      <c r="E25" s="241"/>
      <c r="F25" s="67"/>
      <c r="G25" s="87">
        <v>8.3333333333333329E-2</v>
      </c>
      <c r="H25" s="76">
        <v>0.10416666666666667</v>
      </c>
      <c r="I25" s="9">
        <v>96</v>
      </c>
      <c r="J25" s="10"/>
      <c r="K25" s="95"/>
      <c r="L25" s="96"/>
      <c r="M25" s="136"/>
      <c r="N25" s="137"/>
      <c r="O25" s="95">
        <v>0.5</v>
      </c>
      <c r="P25" s="96"/>
      <c r="Q25" s="136"/>
      <c r="R25" s="137"/>
      <c r="S25" s="95"/>
      <c r="T25" s="96"/>
      <c r="U25" s="136"/>
      <c r="V25" s="137"/>
      <c r="W25" s="95"/>
      <c r="X25" s="96"/>
      <c r="Y25" s="93">
        <f t="shared" si="6"/>
        <v>0.5</v>
      </c>
      <c r="Z25" s="94"/>
      <c r="AA25" s="108"/>
      <c r="AB25" s="109"/>
    </row>
    <row r="26" spans="1:28" ht="15.75" thickBot="1">
      <c r="A26" s="294"/>
      <c r="B26" s="295"/>
      <c r="C26" s="240" t="s">
        <v>118</v>
      </c>
      <c r="D26" s="241"/>
      <c r="E26" s="241"/>
      <c r="F26" s="67"/>
      <c r="G26" s="87">
        <v>0.39583333333333331</v>
      </c>
      <c r="H26" s="76">
        <v>0.4375</v>
      </c>
      <c r="I26" s="9">
        <v>93</v>
      </c>
      <c r="J26" s="10"/>
      <c r="K26" s="95"/>
      <c r="L26" s="96"/>
      <c r="M26" s="136"/>
      <c r="N26" s="137"/>
      <c r="O26" s="95"/>
      <c r="P26" s="96"/>
      <c r="Q26" s="136">
        <v>1</v>
      </c>
      <c r="R26" s="137"/>
      <c r="S26" s="95"/>
      <c r="T26" s="96"/>
      <c r="U26" s="136"/>
      <c r="V26" s="137"/>
      <c r="W26" s="95"/>
      <c r="X26" s="96"/>
      <c r="Y26" s="93">
        <f t="shared" si="6"/>
        <v>1</v>
      </c>
      <c r="Z26" s="94"/>
      <c r="AA26" s="108"/>
      <c r="AB26" s="109"/>
    </row>
    <row r="27" spans="1:28">
      <c r="A27" s="294"/>
      <c r="B27" s="295"/>
      <c r="C27" s="240" t="s">
        <v>119</v>
      </c>
      <c r="D27" s="241"/>
      <c r="E27" s="241"/>
      <c r="F27" s="67"/>
      <c r="G27" s="87">
        <v>0.33333333333333331</v>
      </c>
      <c r="H27" s="76">
        <v>0.375</v>
      </c>
      <c r="I27" s="9">
        <v>96</v>
      </c>
      <c r="J27" s="10"/>
      <c r="K27" s="95"/>
      <c r="L27" s="96"/>
      <c r="M27" s="136"/>
      <c r="N27" s="137"/>
      <c r="O27" s="95"/>
      <c r="P27" s="96"/>
      <c r="Q27" s="136">
        <v>1</v>
      </c>
      <c r="R27" s="137"/>
      <c r="S27" s="95"/>
      <c r="T27" s="96"/>
      <c r="U27" s="136"/>
      <c r="V27" s="137"/>
      <c r="W27" s="95"/>
      <c r="X27" s="96"/>
      <c r="Y27" s="93">
        <f t="shared" si="6"/>
        <v>1</v>
      </c>
      <c r="Z27" s="94"/>
      <c r="AA27" s="110">
        <f>AA17/Y11</f>
        <v>0.47445255474452552</v>
      </c>
      <c r="AB27" s="111"/>
    </row>
    <row r="28" spans="1:28">
      <c r="A28" s="294"/>
      <c r="B28" s="295"/>
      <c r="C28" s="240" t="s">
        <v>120</v>
      </c>
      <c r="D28" s="241"/>
      <c r="E28" s="241"/>
      <c r="F28" s="67"/>
      <c r="G28" s="87">
        <v>0.5</v>
      </c>
      <c r="H28" s="76">
        <v>4.1666666666666664E-2</v>
      </c>
      <c r="I28" s="9">
        <v>94</v>
      </c>
      <c r="J28" s="10"/>
      <c r="K28" s="95"/>
      <c r="L28" s="96"/>
      <c r="M28" s="136"/>
      <c r="N28" s="137"/>
      <c r="O28" s="95"/>
      <c r="P28" s="96"/>
      <c r="Q28" s="136">
        <v>1</v>
      </c>
      <c r="R28" s="137"/>
      <c r="S28" s="95"/>
      <c r="T28" s="96"/>
      <c r="U28" s="136"/>
      <c r="V28" s="137"/>
      <c r="W28" s="95"/>
      <c r="X28" s="96"/>
      <c r="Y28" s="93">
        <f t="shared" si="6"/>
        <v>1</v>
      </c>
      <c r="Z28" s="94"/>
      <c r="AA28" s="112"/>
      <c r="AB28" s="113"/>
    </row>
    <row r="29" spans="1:28">
      <c r="A29" s="294"/>
      <c r="B29" s="295"/>
      <c r="C29" s="89" t="s">
        <v>121</v>
      </c>
      <c r="D29" s="84"/>
      <c r="E29" s="84"/>
      <c r="F29" s="67"/>
      <c r="G29" s="87">
        <v>6.25E-2</v>
      </c>
      <c r="H29" s="76">
        <v>0.10416666666666667</v>
      </c>
      <c r="I29" s="9">
        <v>91</v>
      </c>
      <c r="J29" s="10"/>
      <c r="K29" s="79"/>
      <c r="L29" s="80"/>
      <c r="M29" s="81"/>
      <c r="N29" s="82"/>
      <c r="O29" s="79"/>
      <c r="P29" s="80"/>
      <c r="Q29" s="81">
        <v>1</v>
      </c>
      <c r="R29" s="82"/>
      <c r="S29" s="79"/>
      <c r="T29" s="80"/>
      <c r="U29" s="81"/>
      <c r="V29" s="82"/>
      <c r="W29" s="79"/>
      <c r="X29" s="80"/>
      <c r="Y29" s="77"/>
      <c r="Z29" s="78"/>
      <c r="AA29" s="112"/>
      <c r="AB29" s="113"/>
    </row>
    <row r="30" spans="1:28">
      <c r="A30" s="294"/>
      <c r="B30" s="295"/>
      <c r="C30" s="83"/>
      <c r="D30" s="84"/>
      <c r="E30" s="84"/>
      <c r="F30" s="67"/>
      <c r="G30" s="8"/>
      <c r="H30" s="9"/>
      <c r="I30" s="9"/>
      <c r="J30" s="10"/>
      <c r="K30" s="79"/>
      <c r="L30" s="80"/>
      <c r="M30" s="81"/>
      <c r="N30" s="82"/>
      <c r="O30" s="79"/>
      <c r="P30" s="80"/>
      <c r="Q30" s="81"/>
      <c r="R30" s="82"/>
      <c r="S30" s="79"/>
      <c r="T30" s="80"/>
      <c r="U30" s="81"/>
      <c r="V30" s="82"/>
      <c r="W30" s="79"/>
      <c r="X30" s="80"/>
      <c r="Y30" s="77"/>
      <c r="Z30" s="78"/>
      <c r="AA30" s="112"/>
      <c r="AB30" s="113"/>
    </row>
    <row r="31" spans="1:28">
      <c r="A31" s="294"/>
      <c r="B31" s="295"/>
      <c r="C31" s="83"/>
      <c r="D31" s="84"/>
      <c r="E31" s="84"/>
      <c r="F31" s="67"/>
      <c r="G31" s="8"/>
      <c r="H31" s="9"/>
      <c r="I31" s="9"/>
      <c r="J31" s="10"/>
      <c r="K31" s="79"/>
      <c r="L31" s="80"/>
      <c r="M31" s="81"/>
      <c r="N31" s="82"/>
      <c r="O31" s="79"/>
      <c r="P31" s="80"/>
      <c r="Q31" s="81"/>
      <c r="R31" s="82"/>
      <c r="S31" s="79"/>
      <c r="T31" s="80"/>
      <c r="U31" s="81"/>
      <c r="V31" s="82"/>
      <c r="W31" s="79"/>
      <c r="X31" s="80"/>
      <c r="Y31" s="77"/>
      <c r="Z31" s="78"/>
      <c r="AA31" s="112"/>
      <c r="AB31" s="113"/>
    </row>
    <row r="32" spans="1:28" ht="15.75" thickBot="1">
      <c r="A32" s="294"/>
      <c r="B32" s="295"/>
      <c r="C32" s="240"/>
      <c r="D32" s="241"/>
      <c r="E32" s="241"/>
      <c r="F32" s="67"/>
      <c r="G32" s="8"/>
      <c r="H32" s="9"/>
      <c r="I32" s="9"/>
      <c r="J32" s="10"/>
      <c r="K32" s="95"/>
      <c r="L32" s="96"/>
      <c r="M32" s="136"/>
      <c r="N32" s="137"/>
      <c r="O32" s="95"/>
      <c r="P32" s="96"/>
      <c r="Q32" s="136"/>
      <c r="R32" s="137"/>
      <c r="S32" s="95"/>
      <c r="T32" s="96"/>
      <c r="U32" s="136"/>
      <c r="V32" s="137"/>
      <c r="W32" s="95"/>
      <c r="X32" s="96"/>
      <c r="Y32" s="93">
        <f t="shared" si="6"/>
        <v>0</v>
      </c>
      <c r="Z32" s="94"/>
      <c r="AA32" s="114"/>
      <c r="AB32" s="115"/>
    </row>
    <row r="33" spans="1:28" ht="14.25" customHeight="1">
      <c r="A33" s="292" t="s">
        <v>57</v>
      </c>
      <c r="B33" s="293"/>
      <c r="C33" s="296" t="s">
        <v>95</v>
      </c>
      <c r="D33" s="297"/>
      <c r="E33" s="297"/>
      <c r="F33" s="68"/>
      <c r="G33" s="15">
        <v>0.35416666666666669</v>
      </c>
      <c r="H33" s="16">
        <v>0.36458333333333331</v>
      </c>
      <c r="I33" s="4"/>
      <c r="J33" s="4">
        <v>94</v>
      </c>
      <c r="K33" s="169">
        <v>0.25</v>
      </c>
      <c r="L33" s="170"/>
      <c r="M33" s="146"/>
      <c r="N33" s="147"/>
      <c r="O33" s="169"/>
      <c r="P33" s="170"/>
      <c r="Q33" s="146"/>
      <c r="R33" s="147"/>
      <c r="S33" s="169"/>
      <c r="T33" s="170"/>
      <c r="U33" s="146"/>
      <c r="V33" s="147"/>
      <c r="W33" s="169"/>
      <c r="X33" s="248"/>
      <c r="Y33" s="134">
        <f t="shared" si="5"/>
        <v>0.25</v>
      </c>
      <c r="Z33" s="135"/>
      <c r="AA33" s="116">
        <f>SUM(Y33:Z47)</f>
        <v>3.5</v>
      </c>
      <c r="AB33" s="117"/>
    </row>
    <row r="34" spans="1:28" ht="14.25" customHeight="1">
      <c r="A34" s="294"/>
      <c r="B34" s="295"/>
      <c r="C34" s="240" t="s">
        <v>97</v>
      </c>
      <c r="D34" s="241"/>
      <c r="E34" s="241"/>
      <c r="F34" s="67"/>
      <c r="G34" s="17">
        <v>0.40625</v>
      </c>
      <c r="H34" s="18">
        <v>0.42708333333333331</v>
      </c>
      <c r="I34" s="6"/>
      <c r="J34" s="7">
        <v>0.92</v>
      </c>
      <c r="K34" s="95">
        <v>0.25</v>
      </c>
      <c r="L34" s="96"/>
      <c r="M34" s="136"/>
      <c r="N34" s="137"/>
      <c r="O34" s="95"/>
      <c r="P34" s="96"/>
      <c r="Q34" s="136"/>
      <c r="R34" s="137"/>
      <c r="S34" s="95"/>
      <c r="T34" s="96"/>
      <c r="U34" s="136"/>
      <c r="V34" s="137"/>
      <c r="W34" s="95"/>
      <c r="X34" s="217"/>
      <c r="Y34" s="93">
        <f t="shared" ref="Y34:Y36" si="7">SUM(K34:X34)</f>
        <v>0.25</v>
      </c>
      <c r="Z34" s="94"/>
      <c r="AA34" s="118"/>
      <c r="AB34" s="119"/>
    </row>
    <row r="35" spans="1:28" ht="14.25" customHeight="1">
      <c r="A35" s="294"/>
      <c r="B35" s="295"/>
      <c r="C35" s="240" t="s">
        <v>100</v>
      </c>
      <c r="D35" s="241"/>
      <c r="E35" s="241"/>
      <c r="F35" s="67"/>
      <c r="G35" s="5">
        <v>0.39583333333333331</v>
      </c>
      <c r="H35" s="85">
        <v>0.40625</v>
      </c>
      <c r="I35" s="6"/>
      <c r="J35" s="6">
        <v>96</v>
      </c>
      <c r="K35" s="95"/>
      <c r="L35" s="96"/>
      <c r="M35" s="136">
        <v>0.25</v>
      </c>
      <c r="N35" s="137"/>
      <c r="O35" s="95"/>
      <c r="P35" s="96"/>
      <c r="Q35" s="136"/>
      <c r="R35" s="137"/>
      <c r="S35" s="95"/>
      <c r="T35" s="96"/>
      <c r="U35" s="136"/>
      <c r="V35" s="137"/>
      <c r="W35" s="95"/>
      <c r="X35" s="96"/>
      <c r="Y35" s="93">
        <f t="shared" si="7"/>
        <v>0.25</v>
      </c>
      <c r="Z35" s="94"/>
      <c r="AA35" s="118"/>
      <c r="AB35" s="119"/>
    </row>
    <row r="36" spans="1:28" ht="14.25" customHeight="1">
      <c r="A36" s="294"/>
      <c r="B36" s="295"/>
      <c r="C36" s="240" t="s">
        <v>101</v>
      </c>
      <c r="D36" s="241"/>
      <c r="E36" s="241"/>
      <c r="F36" s="67"/>
      <c r="G36" s="5">
        <v>0.45833333333333331</v>
      </c>
      <c r="H36" s="85">
        <v>0.46875</v>
      </c>
      <c r="I36" s="6"/>
      <c r="J36" s="6">
        <v>94</v>
      </c>
      <c r="K36" s="95"/>
      <c r="L36" s="96"/>
      <c r="M36" s="136">
        <v>0.25</v>
      </c>
      <c r="N36" s="137"/>
      <c r="O36" s="95"/>
      <c r="P36" s="96"/>
      <c r="Q36" s="136"/>
      <c r="R36" s="137"/>
      <c r="S36" s="95"/>
      <c r="T36" s="96"/>
      <c r="U36" s="136"/>
      <c r="V36" s="137"/>
      <c r="W36" s="95"/>
      <c r="X36" s="96"/>
      <c r="Y36" s="93">
        <f t="shared" si="7"/>
        <v>0.25</v>
      </c>
      <c r="Z36" s="94"/>
      <c r="AA36" s="118"/>
      <c r="AB36" s="119"/>
    </row>
    <row r="37" spans="1:28" ht="14.25" customHeight="1">
      <c r="A37" s="294"/>
      <c r="B37" s="295"/>
      <c r="C37" s="240" t="s">
        <v>102</v>
      </c>
      <c r="D37" s="241"/>
      <c r="E37" s="241"/>
      <c r="F37" s="67"/>
      <c r="G37" s="5">
        <v>8.3333333333333329E-2</v>
      </c>
      <c r="H37" s="85">
        <v>9.375E-2</v>
      </c>
      <c r="I37" s="6"/>
      <c r="J37" s="6">
        <v>97</v>
      </c>
      <c r="K37" s="95"/>
      <c r="L37" s="96"/>
      <c r="M37" s="136">
        <v>0.25</v>
      </c>
      <c r="N37" s="137"/>
      <c r="O37" s="95"/>
      <c r="P37" s="96"/>
      <c r="Q37" s="136"/>
      <c r="R37" s="137"/>
      <c r="S37" s="95"/>
      <c r="T37" s="96"/>
      <c r="U37" s="136"/>
      <c r="V37" s="137"/>
      <c r="W37" s="95"/>
      <c r="X37" s="96"/>
      <c r="Y37" s="93">
        <f t="shared" ref="Y37:Y47" si="8">SUM(K37:X37)</f>
        <v>0.25</v>
      </c>
      <c r="Z37" s="94"/>
      <c r="AA37" s="118"/>
      <c r="AB37" s="119"/>
    </row>
    <row r="38" spans="1:28" ht="14.25" customHeight="1">
      <c r="A38" s="294"/>
      <c r="B38" s="295"/>
      <c r="C38" s="240" t="s">
        <v>105</v>
      </c>
      <c r="D38" s="241"/>
      <c r="E38" s="241"/>
      <c r="F38" s="67"/>
      <c r="G38" s="5">
        <v>0.47916666666666669</v>
      </c>
      <c r="H38" s="85">
        <v>0.48958333333333331</v>
      </c>
      <c r="I38" s="6"/>
      <c r="J38" s="6">
        <v>92</v>
      </c>
      <c r="K38" s="95"/>
      <c r="L38" s="96"/>
      <c r="M38" s="136">
        <v>0.25</v>
      </c>
      <c r="N38" s="137"/>
      <c r="O38" s="95"/>
      <c r="P38" s="96"/>
      <c r="Q38" s="136"/>
      <c r="R38" s="137"/>
      <c r="S38" s="95"/>
      <c r="T38" s="96"/>
      <c r="U38" s="136"/>
      <c r="V38" s="137"/>
      <c r="W38" s="95"/>
      <c r="X38" s="96"/>
      <c r="Y38" s="93">
        <f t="shared" si="8"/>
        <v>0.25</v>
      </c>
      <c r="Z38" s="94"/>
      <c r="AA38" s="118"/>
      <c r="AB38" s="119"/>
    </row>
    <row r="39" spans="1:28" ht="14.25" customHeight="1">
      <c r="A39" s="294"/>
      <c r="B39" s="295"/>
      <c r="C39" s="240" t="s">
        <v>104</v>
      </c>
      <c r="D39" s="241"/>
      <c r="E39" s="241"/>
      <c r="F39" s="67"/>
      <c r="G39" s="5">
        <v>0.125</v>
      </c>
      <c r="H39" s="85">
        <v>0.13541666666666666</v>
      </c>
      <c r="I39" s="6"/>
      <c r="J39" s="6">
        <v>96</v>
      </c>
      <c r="K39" s="95"/>
      <c r="L39" s="96"/>
      <c r="M39" s="136">
        <v>0.25</v>
      </c>
      <c r="N39" s="137"/>
      <c r="O39" s="95"/>
      <c r="P39" s="96"/>
      <c r="Q39" s="136"/>
      <c r="R39" s="137"/>
      <c r="S39" s="95"/>
      <c r="T39" s="96"/>
      <c r="U39" s="136"/>
      <c r="V39" s="137"/>
      <c r="W39" s="95"/>
      <c r="X39" s="96"/>
      <c r="Y39" s="93">
        <f t="shared" si="8"/>
        <v>0.25</v>
      </c>
      <c r="Z39" s="94"/>
      <c r="AA39" s="118"/>
      <c r="AB39" s="119"/>
    </row>
    <row r="40" spans="1:28" ht="14.25" customHeight="1">
      <c r="A40" s="294"/>
      <c r="B40" s="295"/>
      <c r="C40" s="240" t="s">
        <v>110</v>
      </c>
      <c r="D40" s="241"/>
      <c r="E40" s="241"/>
      <c r="F40" s="67"/>
      <c r="G40" s="5">
        <v>0.4375</v>
      </c>
      <c r="H40" s="85">
        <v>0.44791666666666669</v>
      </c>
      <c r="I40" s="6"/>
      <c r="J40" s="6">
        <v>100</v>
      </c>
      <c r="K40" s="95"/>
      <c r="L40" s="96"/>
      <c r="M40" s="136"/>
      <c r="N40" s="137"/>
      <c r="O40" s="95">
        <v>0.25</v>
      </c>
      <c r="P40" s="96"/>
      <c r="Q40" s="136"/>
      <c r="R40" s="137"/>
      <c r="S40" s="95"/>
      <c r="T40" s="96"/>
      <c r="U40" s="136"/>
      <c r="V40" s="137"/>
      <c r="W40" s="95"/>
      <c r="X40" s="96"/>
      <c r="Y40" s="93">
        <f t="shared" si="8"/>
        <v>0.25</v>
      </c>
      <c r="Z40" s="94"/>
      <c r="AA40" s="118"/>
      <c r="AB40" s="119"/>
    </row>
    <row r="41" spans="1:28" ht="14.25" customHeight="1">
      <c r="A41" s="294"/>
      <c r="B41" s="295"/>
      <c r="C41" s="240" t="s">
        <v>101</v>
      </c>
      <c r="D41" s="241"/>
      <c r="E41" s="241"/>
      <c r="F41" s="67"/>
      <c r="G41" s="5">
        <v>0.52083333333333337</v>
      </c>
      <c r="H41" s="85">
        <v>0.53125</v>
      </c>
      <c r="I41" s="6"/>
      <c r="J41" s="6">
        <v>98</v>
      </c>
      <c r="K41" s="95"/>
      <c r="L41" s="96"/>
      <c r="M41" s="136"/>
      <c r="N41" s="137"/>
      <c r="O41" s="95">
        <v>0.25</v>
      </c>
      <c r="P41" s="96"/>
      <c r="Q41" s="136"/>
      <c r="R41" s="137"/>
      <c r="S41" s="95"/>
      <c r="T41" s="96"/>
      <c r="U41" s="136"/>
      <c r="V41" s="137"/>
      <c r="W41" s="95"/>
      <c r="X41" s="96"/>
      <c r="Y41" s="93">
        <f t="shared" si="8"/>
        <v>0.25</v>
      </c>
      <c r="Z41" s="94"/>
      <c r="AA41" s="118"/>
      <c r="AB41" s="119"/>
    </row>
    <row r="42" spans="1:28" ht="14.25" customHeight="1">
      <c r="A42" s="294"/>
      <c r="B42" s="295"/>
      <c r="C42" s="240" t="s">
        <v>113</v>
      </c>
      <c r="D42" s="241"/>
      <c r="E42" s="241"/>
      <c r="F42" s="67"/>
      <c r="G42" s="5">
        <v>5.2083333333333336E-2</v>
      </c>
      <c r="H42" s="85">
        <v>6.25E-2</v>
      </c>
      <c r="I42" s="6"/>
      <c r="J42" s="6">
        <v>100</v>
      </c>
      <c r="K42" s="95"/>
      <c r="L42" s="96"/>
      <c r="M42" s="136"/>
      <c r="N42" s="137"/>
      <c r="O42" s="95">
        <v>0.25</v>
      </c>
      <c r="P42" s="96"/>
      <c r="Q42" s="136"/>
      <c r="R42" s="137"/>
      <c r="S42" s="95"/>
      <c r="T42" s="96"/>
      <c r="U42" s="136"/>
      <c r="V42" s="137"/>
      <c r="W42" s="95"/>
      <c r="X42" s="96"/>
      <c r="Y42" s="93">
        <f t="shared" si="8"/>
        <v>0.25</v>
      </c>
      <c r="Z42" s="94"/>
      <c r="AA42" s="118"/>
      <c r="AB42" s="119"/>
    </row>
    <row r="43" spans="1:28" ht="14.25" customHeight="1">
      <c r="A43" s="294"/>
      <c r="B43" s="295"/>
      <c r="C43" s="240" t="s">
        <v>118</v>
      </c>
      <c r="D43" s="241"/>
      <c r="E43" s="241"/>
      <c r="F43" s="67"/>
      <c r="G43" s="5">
        <v>0.4375</v>
      </c>
      <c r="H43" s="85">
        <v>0.44791666666666669</v>
      </c>
      <c r="I43" s="6"/>
      <c r="J43" s="6">
        <v>96</v>
      </c>
      <c r="K43" s="95"/>
      <c r="L43" s="96"/>
      <c r="M43" s="136"/>
      <c r="N43" s="137"/>
      <c r="O43" s="95"/>
      <c r="P43" s="96"/>
      <c r="Q43" s="136">
        <v>0.25</v>
      </c>
      <c r="R43" s="137"/>
      <c r="S43" s="95"/>
      <c r="T43" s="96"/>
      <c r="U43" s="136"/>
      <c r="V43" s="137"/>
      <c r="W43" s="95"/>
      <c r="X43" s="96"/>
      <c r="Y43" s="93">
        <f t="shared" si="8"/>
        <v>0.25</v>
      </c>
      <c r="Z43" s="94"/>
      <c r="AA43" s="118"/>
      <c r="AB43" s="119"/>
    </row>
    <row r="44" spans="1:28" ht="14.25" customHeight="1" thickBot="1">
      <c r="A44" s="294"/>
      <c r="B44" s="295"/>
      <c r="C44" s="240" t="s">
        <v>119</v>
      </c>
      <c r="D44" s="241"/>
      <c r="E44" s="241"/>
      <c r="F44" s="67"/>
      <c r="G44" s="5">
        <v>0.375</v>
      </c>
      <c r="H44" s="85">
        <v>0.38541666666666669</v>
      </c>
      <c r="I44" s="6"/>
      <c r="J44" s="6">
        <v>100</v>
      </c>
      <c r="K44" s="95"/>
      <c r="L44" s="96"/>
      <c r="M44" s="136"/>
      <c r="N44" s="137"/>
      <c r="O44" s="95"/>
      <c r="P44" s="96"/>
      <c r="Q44" s="136">
        <v>0.25</v>
      </c>
      <c r="R44" s="137"/>
      <c r="S44" s="95"/>
      <c r="T44" s="96"/>
      <c r="U44" s="136"/>
      <c r="V44" s="137"/>
      <c r="W44" s="95"/>
      <c r="X44" s="96"/>
      <c r="Y44" s="93">
        <f t="shared" si="8"/>
        <v>0.25</v>
      </c>
      <c r="Z44" s="94"/>
      <c r="AA44" s="118"/>
      <c r="AB44" s="119"/>
    </row>
    <row r="45" spans="1:28" ht="14.25" customHeight="1">
      <c r="A45" s="294"/>
      <c r="B45" s="295"/>
      <c r="C45" s="240" t="s">
        <v>120</v>
      </c>
      <c r="D45" s="241"/>
      <c r="E45" s="241"/>
      <c r="F45" s="67"/>
      <c r="G45" s="5">
        <v>4.1666666666666664E-2</v>
      </c>
      <c r="H45" s="85">
        <v>5.2083333333333336E-2</v>
      </c>
      <c r="I45" s="6"/>
      <c r="J45" s="6">
        <v>89</v>
      </c>
      <c r="K45" s="95"/>
      <c r="L45" s="96"/>
      <c r="M45" s="136"/>
      <c r="N45" s="137"/>
      <c r="O45" s="95"/>
      <c r="P45" s="96"/>
      <c r="Q45" s="136">
        <v>0.25</v>
      </c>
      <c r="R45" s="137"/>
      <c r="S45" s="95"/>
      <c r="T45" s="96"/>
      <c r="U45" s="136"/>
      <c r="V45" s="137"/>
      <c r="W45" s="95"/>
      <c r="X45" s="96"/>
      <c r="Y45" s="93">
        <f t="shared" si="8"/>
        <v>0.25</v>
      </c>
      <c r="Z45" s="94"/>
      <c r="AA45" s="120">
        <f>AA33/Y11</f>
        <v>0.10218978102189781</v>
      </c>
      <c r="AB45" s="121"/>
    </row>
    <row r="46" spans="1:28" ht="14.25" customHeight="1">
      <c r="A46" s="294"/>
      <c r="B46" s="295"/>
      <c r="C46" s="240" t="s">
        <v>121</v>
      </c>
      <c r="D46" s="241"/>
      <c r="E46" s="241"/>
      <c r="F46" s="67"/>
      <c r="G46" s="5">
        <v>0.10416666666666667</v>
      </c>
      <c r="H46" s="85">
        <v>0.11458333333333333</v>
      </c>
      <c r="I46" s="6"/>
      <c r="J46" s="6">
        <v>92</v>
      </c>
      <c r="K46" s="95"/>
      <c r="L46" s="96"/>
      <c r="M46" s="136"/>
      <c r="N46" s="137"/>
      <c r="O46" s="95"/>
      <c r="P46" s="96"/>
      <c r="Q46" s="136">
        <v>0.25</v>
      </c>
      <c r="R46" s="137"/>
      <c r="S46" s="95"/>
      <c r="T46" s="96"/>
      <c r="U46" s="136"/>
      <c r="V46" s="137"/>
      <c r="W46" s="95"/>
      <c r="X46" s="96"/>
      <c r="Y46" s="93">
        <f t="shared" si="8"/>
        <v>0.25</v>
      </c>
      <c r="Z46" s="94"/>
      <c r="AA46" s="122"/>
      <c r="AB46" s="123"/>
    </row>
    <row r="47" spans="1:28" ht="14.65" customHeight="1" thickBot="1">
      <c r="A47" s="294"/>
      <c r="B47" s="295"/>
      <c r="C47" s="240"/>
      <c r="D47" s="241"/>
      <c r="E47" s="241"/>
      <c r="F47" s="67"/>
      <c r="G47" s="5"/>
      <c r="H47" s="6"/>
      <c r="I47" s="6"/>
      <c r="J47" s="6"/>
      <c r="K47" s="95"/>
      <c r="L47" s="96"/>
      <c r="M47" s="136"/>
      <c r="N47" s="137"/>
      <c r="O47" s="95"/>
      <c r="P47" s="96"/>
      <c r="Q47" s="136"/>
      <c r="R47" s="137"/>
      <c r="S47" s="95"/>
      <c r="T47" s="96"/>
      <c r="U47" s="136"/>
      <c r="V47" s="137"/>
      <c r="W47" s="95"/>
      <c r="X47" s="96"/>
      <c r="Y47" s="93">
        <f t="shared" si="8"/>
        <v>0</v>
      </c>
      <c r="Z47" s="94"/>
      <c r="AA47" s="124"/>
      <c r="AB47" s="125"/>
    </row>
    <row r="48" spans="1:28" ht="14.25" customHeight="1">
      <c r="A48" s="450" t="s">
        <v>58</v>
      </c>
      <c r="B48" s="451"/>
      <c r="C48" s="282" t="s">
        <v>67</v>
      </c>
      <c r="D48" s="283"/>
      <c r="E48" s="284"/>
      <c r="F48" s="75" t="s">
        <v>21</v>
      </c>
      <c r="G48" s="4"/>
      <c r="H48" s="4"/>
      <c r="I48" s="4"/>
      <c r="J48" s="4"/>
      <c r="K48" s="169"/>
      <c r="L48" s="170"/>
      <c r="M48" s="146"/>
      <c r="N48" s="147"/>
      <c r="O48" s="169"/>
      <c r="P48" s="170"/>
      <c r="Q48" s="146"/>
      <c r="R48" s="147"/>
      <c r="S48" s="169"/>
      <c r="T48" s="170"/>
      <c r="U48" s="146"/>
      <c r="V48" s="147"/>
      <c r="W48" s="169"/>
      <c r="X48" s="170"/>
      <c r="Y48" s="288">
        <f t="shared" ref="Y48:Y49" si="9">SUM(K48:X48)</f>
        <v>0</v>
      </c>
      <c r="Z48" s="289"/>
      <c r="AA48" s="106">
        <f>SUM(Y48:Z52)</f>
        <v>0.5</v>
      </c>
      <c r="AB48" s="107"/>
    </row>
    <row r="49" spans="1:28" ht="15.75" customHeight="1" thickBot="1">
      <c r="A49" s="452"/>
      <c r="B49" s="453"/>
      <c r="C49" s="90" t="s">
        <v>91</v>
      </c>
      <c r="D49" s="279"/>
      <c r="E49" s="90"/>
      <c r="F49" s="279"/>
      <c r="G49" s="76">
        <v>0.125</v>
      </c>
      <c r="H49" s="76">
        <v>0.14583333333333334</v>
      </c>
      <c r="I49" s="9"/>
      <c r="J49" s="9"/>
      <c r="K49" s="95">
        <v>0.5</v>
      </c>
      <c r="L49" s="96"/>
      <c r="M49" s="136"/>
      <c r="N49" s="137"/>
      <c r="O49" s="95"/>
      <c r="P49" s="96"/>
      <c r="Q49" s="136"/>
      <c r="R49" s="137"/>
      <c r="S49" s="95"/>
      <c r="T49" s="96"/>
      <c r="U49" s="136"/>
      <c r="V49" s="137"/>
      <c r="W49" s="95"/>
      <c r="X49" s="96"/>
      <c r="Y49" s="280">
        <f t="shared" si="9"/>
        <v>0.5</v>
      </c>
      <c r="Z49" s="281"/>
      <c r="AA49" s="243"/>
      <c r="AB49" s="244"/>
    </row>
    <row r="50" spans="1:28" ht="15.75" customHeight="1" thickBot="1">
      <c r="A50" s="452"/>
      <c r="B50" s="453"/>
      <c r="C50" s="90"/>
      <c r="D50" s="279"/>
      <c r="E50" s="90"/>
      <c r="F50" s="279"/>
      <c r="G50" s="9"/>
      <c r="H50" s="9"/>
      <c r="I50" s="6"/>
      <c r="J50" s="6"/>
      <c r="K50" s="95"/>
      <c r="L50" s="96"/>
      <c r="M50" s="136"/>
      <c r="N50" s="137"/>
      <c r="O50" s="95"/>
      <c r="P50" s="96"/>
      <c r="Q50" s="136"/>
      <c r="R50" s="137"/>
      <c r="S50" s="95"/>
      <c r="T50" s="96"/>
      <c r="U50" s="136"/>
      <c r="V50" s="137"/>
      <c r="W50" s="95"/>
      <c r="X50" s="96"/>
      <c r="Y50" s="280">
        <f t="shared" ref="Y50:Y51" si="10">SUM(K50:X50)</f>
        <v>0</v>
      </c>
      <c r="Z50" s="281"/>
      <c r="AA50" s="290" t="s">
        <v>33</v>
      </c>
      <c r="AB50" s="291"/>
    </row>
    <row r="51" spans="1:28" ht="15" customHeight="1">
      <c r="A51" s="452"/>
      <c r="B51" s="453"/>
      <c r="C51" s="90"/>
      <c r="D51" s="279"/>
      <c r="E51" s="90"/>
      <c r="F51" s="279"/>
      <c r="G51" s="9"/>
      <c r="H51" s="9"/>
      <c r="I51" s="9"/>
      <c r="J51" s="9"/>
      <c r="K51" s="95"/>
      <c r="L51" s="96"/>
      <c r="M51" s="136"/>
      <c r="N51" s="137"/>
      <c r="O51" s="95"/>
      <c r="P51" s="96"/>
      <c r="Q51" s="136"/>
      <c r="R51" s="137"/>
      <c r="S51" s="95"/>
      <c r="T51" s="96"/>
      <c r="U51" s="136"/>
      <c r="V51" s="137"/>
      <c r="W51" s="95"/>
      <c r="X51" s="96"/>
      <c r="Y51" s="280">
        <f t="shared" si="10"/>
        <v>0</v>
      </c>
      <c r="Z51" s="281"/>
      <c r="AA51" s="130">
        <f>AA48/AA4</f>
        <v>1.2738853503184714E-2</v>
      </c>
      <c r="AB51" s="131"/>
    </row>
    <row r="52" spans="1:28" ht="15.75" customHeight="1" thickBot="1">
      <c r="A52" s="454"/>
      <c r="B52" s="455"/>
      <c r="C52" s="166"/>
      <c r="D52" s="287"/>
      <c r="E52" s="166"/>
      <c r="F52" s="287"/>
      <c r="G52" s="13"/>
      <c r="H52" s="13"/>
      <c r="I52" s="14"/>
      <c r="J52" s="14"/>
      <c r="K52" s="144"/>
      <c r="L52" s="145"/>
      <c r="M52" s="232"/>
      <c r="N52" s="233"/>
      <c r="O52" s="144"/>
      <c r="P52" s="145"/>
      <c r="Q52" s="232"/>
      <c r="R52" s="233"/>
      <c r="S52" s="144"/>
      <c r="T52" s="145"/>
      <c r="U52" s="232"/>
      <c r="V52" s="233"/>
      <c r="W52" s="144"/>
      <c r="X52" s="145"/>
      <c r="Y52" s="285">
        <f>SUM(K52:X52)</f>
        <v>0</v>
      </c>
      <c r="Z52" s="286"/>
      <c r="AA52" s="228"/>
      <c r="AB52" s="229"/>
    </row>
    <row r="53" spans="1:28" ht="15.75" customHeight="1">
      <c r="A53" s="100" t="s">
        <v>49</v>
      </c>
      <c r="B53" s="101"/>
      <c r="C53" s="282" t="s">
        <v>67</v>
      </c>
      <c r="D53" s="283"/>
      <c r="E53" s="284"/>
      <c r="F53" s="75" t="s">
        <v>21</v>
      </c>
      <c r="G53" s="19"/>
      <c r="H53" s="20"/>
      <c r="I53" s="4"/>
      <c r="J53" s="4"/>
      <c r="K53" s="169"/>
      <c r="L53" s="170"/>
      <c r="M53" s="146"/>
      <c r="N53" s="147"/>
      <c r="O53" s="169"/>
      <c r="P53" s="170"/>
      <c r="Q53" s="146"/>
      <c r="R53" s="147"/>
      <c r="S53" s="169"/>
      <c r="T53" s="170"/>
      <c r="U53" s="146"/>
      <c r="V53" s="147"/>
      <c r="W53" s="169"/>
      <c r="X53" s="170"/>
      <c r="Y53" s="288">
        <f t="shared" ref="Y53:Y58" si="11">SUM(K53:X53)</f>
        <v>0</v>
      </c>
      <c r="Z53" s="289"/>
      <c r="AA53" s="106">
        <f>SUM(Y53:Z58)</f>
        <v>1.75</v>
      </c>
      <c r="AB53" s="107"/>
    </row>
    <row r="54" spans="1:28" ht="15.75" customHeight="1" thickBot="1">
      <c r="A54" s="102"/>
      <c r="B54" s="103"/>
      <c r="C54" s="90" t="s">
        <v>92</v>
      </c>
      <c r="D54" s="279"/>
      <c r="E54" s="90"/>
      <c r="F54" s="279"/>
      <c r="G54" s="37"/>
      <c r="H54" s="38"/>
      <c r="I54" s="9"/>
      <c r="J54" s="9"/>
      <c r="K54" s="95"/>
      <c r="L54" s="96"/>
      <c r="M54" s="136"/>
      <c r="N54" s="137"/>
      <c r="O54" s="95"/>
      <c r="P54" s="96"/>
      <c r="Q54" s="136">
        <v>1</v>
      </c>
      <c r="R54" s="137"/>
      <c r="S54" s="95"/>
      <c r="T54" s="96"/>
      <c r="U54" s="136"/>
      <c r="V54" s="137"/>
      <c r="W54" s="95"/>
      <c r="X54" s="96"/>
      <c r="Y54" s="280">
        <f t="shared" si="11"/>
        <v>1</v>
      </c>
      <c r="Z54" s="281"/>
      <c r="AA54" s="243"/>
      <c r="AB54" s="244"/>
    </row>
    <row r="55" spans="1:28" ht="15" customHeight="1">
      <c r="A55" s="102"/>
      <c r="B55" s="103"/>
      <c r="C55" s="90" t="s">
        <v>93</v>
      </c>
      <c r="D55" s="279"/>
      <c r="E55" s="90"/>
      <c r="F55" s="279"/>
      <c r="G55" s="21"/>
      <c r="H55" s="22"/>
      <c r="I55" s="9"/>
      <c r="J55" s="9"/>
      <c r="K55" s="95"/>
      <c r="L55" s="96"/>
      <c r="M55" s="136">
        <v>0.75</v>
      </c>
      <c r="N55" s="137"/>
      <c r="O55" s="95"/>
      <c r="P55" s="96"/>
      <c r="Q55" s="136"/>
      <c r="R55" s="137"/>
      <c r="S55" s="95"/>
      <c r="T55" s="96"/>
      <c r="U55" s="136"/>
      <c r="V55" s="137"/>
      <c r="W55" s="95"/>
      <c r="X55" s="96"/>
      <c r="Y55" s="280">
        <f t="shared" si="11"/>
        <v>0.75</v>
      </c>
      <c r="Z55" s="281"/>
      <c r="AA55" s="273" t="s">
        <v>43</v>
      </c>
      <c r="AB55" s="274"/>
    </row>
    <row r="56" spans="1:28" ht="15.75" customHeight="1" thickBot="1">
      <c r="A56" s="102"/>
      <c r="B56" s="103"/>
      <c r="C56" s="90"/>
      <c r="D56" s="279"/>
      <c r="E56" s="90"/>
      <c r="F56" s="279"/>
      <c r="G56" s="21"/>
      <c r="H56" s="22"/>
      <c r="I56" s="9"/>
      <c r="J56" s="9"/>
      <c r="K56" s="95"/>
      <c r="L56" s="96"/>
      <c r="M56" s="136"/>
      <c r="N56" s="137"/>
      <c r="O56" s="95"/>
      <c r="P56" s="96"/>
      <c r="Q56" s="136"/>
      <c r="R56" s="137"/>
      <c r="S56" s="95"/>
      <c r="T56" s="96"/>
      <c r="U56" s="136"/>
      <c r="V56" s="137"/>
      <c r="W56" s="95"/>
      <c r="X56" s="96"/>
      <c r="Y56" s="280">
        <f t="shared" si="11"/>
        <v>0</v>
      </c>
      <c r="Z56" s="281"/>
      <c r="AA56" s="275"/>
      <c r="AB56" s="276"/>
    </row>
    <row r="57" spans="1:28" ht="15" customHeight="1">
      <c r="A57" s="102"/>
      <c r="B57" s="103"/>
      <c r="C57" s="90"/>
      <c r="D57" s="279"/>
      <c r="E57" s="90"/>
      <c r="F57" s="279"/>
      <c r="G57" s="21"/>
      <c r="H57" s="22"/>
      <c r="I57" s="9"/>
      <c r="J57" s="9"/>
      <c r="K57" s="95"/>
      <c r="L57" s="96"/>
      <c r="M57" s="136"/>
      <c r="N57" s="137"/>
      <c r="O57" s="95"/>
      <c r="P57" s="96"/>
      <c r="Q57" s="136"/>
      <c r="R57" s="137"/>
      <c r="S57" s="95"/>
      <c r="T57" s="96"/>
      <c r="U57" s="136"/>
      <c r="V57" s="137"/>
      <c r="W57" s="95"/>
      <c r="X57" s="96"/>
      <c r="Y57" s="280">
        <f t="shared" si="11"/>
        <v>0</v>
      </c>
      <c r="Z57" s="281"/>
      <c r="AA57" s="130">
        <f>AA54/AA4</f>
        <v>0</v>
      </c>
      <c r="AB57" s="131"/>
    </row>
    <row r="58" spans="1:28" ht="15.75" customHeight="1" thickBot="1">
      <c r="A58" s="104"/>
      <c r="B58" s="105"/>
      <c r="C58" s="166"/>
      <c r="D58" s="287"/>
      <c r="E58" s="166"/>
      <c r="F58" s="287"/>
      <c r="G58" s="23"/>
      <c r="H58" s="24"/>
      <c r="I58" s="14"/>
      <c r="J58" s="14"/>
      <c r="K58" s="144"/>
      <c r="L58" s="145"/>
      <c r="M58" s="232"/>
      <c r="N58" s="233"/>
      <c r="O58" s="144"/>
      <c r="P58" s="145"/>
      <c r="Q58" s="232"/>
      <c r="R58" s="233"/>
      <c r="S58" s="144"/>
      <c r="T58" s="145"/>
      <c r="U58" s="232"/>
      <c r="V58" s="233"/>
      <c r="W58" s="144"/>
      <c r="X58" s="145"/>
      <c r="Y58" s="285">
        <f t="shared" si="11"/>
        <v>0</v>
      </c>
      <c r="Z58" s="286"/>
      <c r="AA58" s="228"/>
      <c r="AB58" s="229"/>
    </row>
    <row r="59" spans="1:28">
      <c r="A59" s="100" t="s">
        <v>59</v>
      </c>
      <c r="B59" s="249"/>
      <c r="C59" s="277" t="s">
        <v>73</v>
      </c>
      <c r="D59" s="278"/>
      <c r="E59" s="278"/>
      <c r="F59" s="25"/>
      <c r="G59" s="36">
        <v>0.45833333333333331</v>
      </c>
      <c r="H59" s="20"/>
      <c r="I59" s="4"/>
      <c r="J59" s="26"/>
      <c r="K59" s="270">
        <v>0.25</v>
      </c>
      <c r="L59" s="271"/>
      <c r="M59" s="268">
        <v>0.25</v>
      </c>
      <c r="N59" s="269"/>
      <c r="O59" s="270">
        <v>0.25</v>
      </c>
      <c r="P59" s="271"/>
      <c r="Q59" s="268">
        <v>0.25</v>
      </c>
      <c r="R59" s="269"/>
      <c r="S59" s="270">
        <v>0.25</v>
      </c>
      <c r="T59" s="271"/>
      <c r="U59" s="268"/>
      <c r="V59" s="269"/>
      <c r="W59" s="270"/>
      <c r="X59" s="272"/>
      <c r="Y59" s="134">
        <f t="shared" ref="Y59:Y69" si="12">SUM(K59:X59)</f>
        <v>1.25</v>
      </c>
      <c r="Z59" s="135"/>
      <c r="AA59" s="273" t="s">
        <v>36</v>
      </c>
      <c r="AB59" s="274"/>
    </row>
    <row r="60" spans="1:28" ht="15.75" thickBot="1">
      <c r="A60" s="102"/>
      <c r="B60" s="250"/>
      <c r="C60" s="238" t="s">
        <v>74</v>
      </c>
      <c r="D60" s="239"/>
      <c r="E60" s="239"/>
      <c r="F60" s="27"/>
      <c r="G60" s="22"/>
      <c r="H60" s="22"/>
      <c r="I60" s="9"/>
      <c r="J60" s="28"/>
      <c r="K60" s="254">
        <v>1</v>
      </c>
      <c r="L60" s="256"/>
      <c r="M60" s="252"/>
      <c r="N60" s="253"/>
      <c r="O60" s="254"/>
      <c r="P60" s="256"/>
      <c r="Q60" s="252"/>
      <c r="R60" s="253"/>
      <c r="S60" s="254"/>
      <c r="T60" s="256"/>
      <c r="U60" s="252"/>
      <c r="V60" s="253"/>
      <c r="W60" s="254"/>
      <c r="X60" s="255"/>
      <c r="Y60" s="93">
        <f t="shared" si="12"/>
        <v>1</v>
      </c>
      <c r="Z60" s="94"/>
      <c r="AA60" s="275"/>
      <c r="AB60" s="276"/>
    </row>
    <row r="61" spans="1:28">
      <c r="A61" s="102"/>
      <c r="B61" s="250"/>
      <c r="C61" s="238" t="s">
        <v>75</v>
      </c>
      <c r="D61" s="239"/>
      <c r="E61" s="239"/>
      <c r="F61" s="27"/>
      <c r="G61" s="22"/>
      <c r="H61" s="22"/>
      <c r="I61" s="9"/>
      <c r="J61" s="28"/>
      <c r="K61" s="254">
        <v>0.25</v>
      </c>
      <c r="L61" s="256"/>
      <c r="M61" s="252"/>
      <c r="N61" s="253"/>
      <c r="O61" s="254"/>
      <c r="P61" s="256"/>
      <c r="Q61" s="252"/>
      <c r="R61" s="253"/>
      <c r="S61" s="254"/>
      <c r="T61" s="256"/>
      <c r="U61" s="252"/>
      <c r="V61" s="253"/>
      <c r="W61" s="254"/>
      <c r="X61" s="255"/>
      <c r="Y61" s="93">
        <f t="shared" si="12"/>
        <v>0.25</v>
      </c>
      <c r="Z61" s="94"/>
      <c r="AA61" s="106">
        <f>SUM(Y59:Z69)</f>
        <v>4.75</v>
      </c>
      <c r="AB61" s="107"/>
    </row>
    <row r="62" spans="1:28">
      <c r="A62" s="102"/>
      <c r="B62" s="250"/>
      <c r="C62" s="238" t="s">
        <v>76</v>
      </c>
      <c r="D62" s="239"/>
      <c r="E62" s="239"/>
      <c r="F62" s="27"/>
      <c r="G62" s="22"/>
      <c r="H62" s="22"/>
      <c r="I62" s="9"/>
      <c r="J62" s="28"/>
      <c r="K62" s="254">
        <v>1</v>
      </c>
      <c r="L62" s="256"/>
      <c r="M62" s="252"/>
      <c r="N62" s="253"/>
      <c r="O62" s="254"/>
      <c r="P62" s="256"/>
      <c r="Q62" s="252"/>
      <c r="R62" s="253"/>
      <c r="S62" s="254"/>
      <c r="T62" s="256"/>
      <c r="U62" s="252"/>
      <c r="V62" s="253"/>
      <c r="W62" s="254"/>
      <c r="X62" s="255"/>
      <c r="Y62" s="93">
        <f t="shared" si="12"/>
        <v>1</v>
      </c>
      <c r="Z62" s="94"/>
      <c r="AA62" s="108"/>
      <c r="AB62" s="109"/>
    </row>
    <row r="63" spans="1:28" ht="15.75" thickBot="1">
      <c r="A63" s="102"/>
      <c r="B63" s="250"/>
      <c r="C63" s="238" t="s">
        <v>77</v>
      </c>
      <c r="D63" s="239"/>
      <c r="E63" s="239"/>
      <c r="F63" s="27"/>
      <c r="G63" s="22"/>
      <c r="H63" s="22"/>
      <c r="I63" s="9"/>
      <c r="J63" s="28"/>
      <c r="K63" s="254">
        <v>0.5</v>
      </c>
      <c r="L63" s="256"/>
      <c r="M63" s="252"/>
      <c r="N63" s="253"/>
      <c r="O63" s="254"/>
      <c r="P63" s="256"/>
      <c r="Q63" s="252"/>
      <c r="R63" s="253"/>
      <c r="S63" s="254"/>
      <c r="T63" s="256"/>
      <c r="U63" s="252"/>
      <c r="V63" s="253"/>
      <c r="W63" s="254"/>
      <c r="X63" s="255"/>
      <c r="Y63" s="93">
        <f t="shared" si="12"/>
        <v>0.5</v>
      </c>
      <c r="Z63" s="94"/>
      <c r="AA63" s="243"/>
      <c r="AB63" s="244"/>
    </row>
    <row r="64" spans="1:28">
      <c r="A64" s="102"/>
      <c r="B64" s="250"/>
      <c r="C64" s="238" t="s">
        <v>78</v>
      </c>
      <c r="D64" s="239"/>
      <c r="E64" s="239"/>
      <c r="F64" s="27"/>
      <c r="G64" s="22"/>
      <c r="H64" s="22"/>
      <c r="I64" s="9"/>
      <c r="J64" s="28"/>
      <c r="K64" s="254">
        <v>0.25</v>
      </c>
      <c r="L64" s="256"/>
      <c r="M64" s="252"/>
      <c r="N64" s="253"/>
      <c r="O64" s="254"/>
      <c r="P64" s="256"/>
      <c r="Q64" s="252"/>
      <c r="R64" s="253"/>
      <c r="S64" s="254"/>
      <c r="T64" s="256"/>
      <c r="U64" s="252"/>
      <c r="V64" s="253"/>
      <c r="W64" s="254"/>
      <c r="X64" s="255"/>
      <c r="Y64" s="93">
        <f t="shared" si="12"/>
        <v>0.25</v>
      </c>
      <c r="Z64" s="94"/>
      <c r="AA64" s="259" t="s">
        <v>32</v>
      </c>
      <c r="AB64" s="260"/>
    </row>
    <row r="65" spans="1:28">
      <c r="A65" s="102"/>
      <c r="B65" s="250"/>
      <c r="C65" s="238" t="s">
        <v>90</v>
      </c>
      <c r="D65" s="239"/>
      <c r="E65" s="239"/>
      <c r="F65" s="27"/>
      <c r="G65" s="22"/>
      <c r="H65" s="38"/>
      <c r="I65" s="9"/>
      <c r="J65" s="28"/>
      <c r="K65" s="254">
        <v>0.5</v>
      </c>
      <c r="L65" s="256"/>
      <c r="M65" s="252"/>
      <c r="N65" s="253"/>
      <c r="O65" s="254"/>
      <c r="P65" s="256"/>
      <c r="Q65" s="252"/>
      <c r="R65" s="253"/>
      <c r="S65" s="254"/>
      <c r="T65" s="256"/>
      <c r="U65" s="252"/>
      <c r="V65" s="253"/>
      <c r="W65" s="254"/>
      <c r="X65" s="255"/>
      <c r="Y65" s="93">
        <f t="shared" si="12"/>
        <v>0.5</v>
      </c>
      <c r="Z65" s="94"/>
      <c r="AA65" s="261"/>
      <c r="AB65" s="262"/>
    </row>
    <row r="66" spans="1:28" ht="15.75" thickBot="1">
      <c r="A66" s="102"/>
      <c r="B66" s="250"/>
      <c r="C66" s="238"/>
      <c r="D66" s="239"/>
      <c r="E66" s="239"/>
      <c r="F66" s="27"/>
      <c r="G66" s="22"/>
      <c r="H66" s="22"/>
      <c r="I66" s="9"/>
      <c r="J66" s="28"/>
      <c r="K66" s="254"/>
      <c r="L66" s="256"/>
      <c r="M66" s="252"/>
      <c r="N66" s="253"/>
      <c r="O66" s="254"/>
      <c r="P66" s="256"/>
      <c r="Q66" s="252"/>
      <c r="R66" s="253"/>
      <c r="S66" s="254"/>
      <c r="T66" s="256"/>
      <c r="U66" s="252"/>
      <c r="V66" s="253"/>
      <c r="W66" s="254"/>
      <c r="X66" s="255"/>
      <c r="Y66" s="93">
        <f t="shared" si="12"/>
        <v>0</v>
      </c>
      <c r="Z66" s="94"/>
      <c r="AA66" s="263"/>
      <c r="AB66" s="264"/>
    </row>
    <row r="67" spans="1:28">
      <c r="A67" s="102"/>
      <c r="B67" s="250"/>
      <c r="C67" s="238"/>
      <c r="D67" s="239"/>
      <c r="E67" s="239"/>
      <c r="F67" s="27"/>
      <c r="G67" s="22"/>
      <c r="H67" s="22"/>
      <c r="I67" s="9"/>
      <c r="J67" s="28"/>
      <c r="K67" s="254"/>
      <c r="L67" s="256"/>
      <c r="M67" s="252"/>
      <c r="N67" s="253"/>
      <c r="O67" s="254"/>
      <c r="P67" s="256"/>
      <c r="Q67" s="252"/>
      <c r="R67" s="253"/>
      <c r="S67" s="254"/>
      <c r="T67" s="256"/>
      <c r="U67" s="252"/>
      <c r="V67" s="253"/>
      <c r="W67" s="254"/>
      <c r="X67" s="255"/>
      <c r="Y67" s="93">
        <f t="shared" si="12"/>
        <v>0</v>
      </c>
      <c r="Z67" s="94"/>
      <c r="AA67" s="132">
        <f>AA61/AA4</f>
        <v>0.12101910828025478</v>
      </c>
      <c r="AB67" s="133"/>
    </row>
    <row r="68" spans="1:28">
      <c r="A68" s="102"/>
      <c r="B68" s="250"/>
      <c r="C68" s="238"/>
      <c r="D68" s="239"/>
      <c r="E68" s="239"/>
      <c r="F68" s="27"/>
      <c r="G68" s="22"/>
      <c r="H68" s="22"/>
      <c r="I68" s="9"/>
      <c r="J68" s="28"/>
      <c r="K68" s="254"/>
      <c r="L68" s="256"/>
      <c r="M68" s="252"/>
      <c r="N68" s="253"/>
      <c r="O68" s="254"/>
      <c r="P68" s="256"/>
      <c r="Q68" s="252"/>
      <c r="R68" s="253"/>
      <c r="S68" s="254"/>
      <c r="T68" s="256"/>
      <c r="U68" s="252"/>
      <c r="V68" s="253"/>
      <c r="W68" s="254"/>
      <c r="X68" s="255"/>
      <c r="Y68" s="93">
        <f t="shared" si="12"/>
        <v>0</v>
      </c>
      <c r="Z68" s="94"/>
      <c r="AA68" s="132"/>
      <c r="AB68" s="133"/>
    </row>
    <row r="69" spans="1:28" ht="15.75" thickBot="1">
      <c r="A69" s="104"/>
      <c r="B69" s="251"/>
      <c r="C69" s="230"/>
      <c r="D69" s="231"/>
      <c r="E69" s="231"/>
      <c r="F69" s="29"/>
      <c r="G69" s="24"/>
      <c r="H69" s="24"/>
      <c r="I69" s="13"/>
      <c r="J69" s="30"/>
      <c r="K69" s="257"/>
      <c r="L69" s="265"/>
      <c r="M69" s="266"/>
      <c r="N69" s="267"/>
      <c r="O69" s="257"/>
      <c r="P69" s="265"/>
      <c r="Q69" s="266"/>
      <c r="R69" s="267"/>
      <c r="S69" s="257"/>
      <c r="T69" s="265"/>
      <c r="U69" s="266"/>
      <c r="V69" s="267"/>
      <c r="W69" s="257"/>
      <c r="X69" s="258"/>
      <c r="Y69" s="148">
        <f t="shared" si="12"/>
        <v>0</v>
      </c>
      <c r="Z69" s="149"/>
      <c r="AA69" s="228"/>
      <c r="AB69" s="229"/>
    </row>
    <row r="70" spans="1:28" ht="20.25" customHeight="1">
      <c r="A70" s="100" t="s">
        <v>61</v>
      </c>
      <c r="B70" s="101"/>
      <c r="C70" s="246" t="s">
        <v>67</v>
      </c>
      <c r="D70" s="247"/>
      <c r="E70" s="247"/>
      <c r="F70" s="75" t="s">
        <v>21</v>
      </c>
      <c r="G70" s="31"/>
      <c r="H70" s="20"/>
      <c r="I70" s="4"/>
      <c r="J70" s="4"/>
      <c r="K70" s="169"/>
      <c r="L70" s="170"/>
      <c r="M70" s="146"/>
      <c r="N70" s="147"/>
      <c r="O70" s="169"/>
      <c r="P70" s="170"/>
      <c r="Q70" s="146"/>
      <c r="R70" s="147"/>
      <c r="S70" s="169"/>
      <c r="T70" s="170"/>
      <c r="U70" s="146"/>
      <c r="V70" s="147"/>
      <c r="W70" s="169"/>
      <c r="X70" s="248"/>
      <c r="Y70" s="448">
        <f t="shared" ref="Y70:Y91" si="13">SUM(K70:X70)</f>
        <v>0</v>
      </c>
      <c r="Z70" s="449"/>
      <c r="AA70" s="106">
        <f>SUM(Y70:Z74)</f>
        <v>0</v>
      </c>
      <c r="AB70" s="107"/>
    </row>
    <row r="71" spans="1:28" ht="20.25" customHeight="1" thickBot="1">
      <c r="A71" s="102" t="s">
        <v>37</v>
      </c>
      <c r="B71" s="103"/>
      <c r="C71" s="238" t="s">
        <v>94</v>
      </c>
      <c r="D71" s="239"/>
      <c r="E71" s="239"/>
      <c r="F71" s="63"/>
      <c r="G71" s="32"/>
      <c r="H71" s="22"/>
      <c r="I71" s="9"/>
      <c r="J71" s="9"/>
      <c r="K71" s="95"/>
      <c r="L71" s="96"/>
      <c r="M71" s="136"/>
      <c r="N71" s="137"/>
      <c r="O71" s="95"/>
      <c r="P71" s="96"/>
      <c r="Q71" s="136"/>
      <c r="R71" s="137"/>
      <c r="S71" s="95"/>
      <c r="T71" s="96"/>
      <c r="U71" s="136"/>
      <c r="V71" s="137"/>
      <c r="W71" s="95"/>
      <c r="X71" s="217"/>
      <c r="Y71" s="93">
        <f t="shared" si="13"/>
        <v>0</v>
      </c>
      <c r="Z71" s="94"/>
      <c r="AA71" s="243"/>
      <c r="AB71" s="244"/>
    </row>
    <row r="72" spans="1:28" ht="20.25" customHeight="1" thickBot="1">
      <c r="A72" s="102"/>
      <c r="B72" s="103"/>
      <c r="C72" s="238"/>
      <c r="D72" s="239"/>
      <c r="E72" s="239"/>
      <c r="F72" s="3"/>
      <c r="G72" s="32"/>
      <c r="H72" s="22"/>
      <c r="I72" s="9"/>
      <c r="J72" s="9"/>
      <c r="K72" s="95"/>
      <c r="L72" s="96"/>
      <c r="M72" s="136"/>
      <c r="N72" s="137"/>
      <c r="O72" s="95"/>
      <c r="P72" s="96"/>
      <c r="Q72" s="136"/>
      <c r="R72" s="137"/>
      <c r="S72" s="95"/>
      <c r="T72" s="96"/>
      <c r="U72" s="136"/>
      <c r="V72" s="137"/>
      <c r="W72" s="95"/>
      <c r="X72" s="217"/>
      <c r="Y72" s="93">
        <f t="shared" si="13"/>
        <v>0</v>
      </c>
      <c r="Z72" s="94"/>
      <c r="AA72" s="236" t="s">
        <v>33</v>
      </c>
      <c r="AB72" s="237"/>
    </row>
    <row r="73" spans="1:28" ht="20.25" customHeight="1">
      <c r="A73" s="102"/>
      <c r="B73" s="103"/>
      <c r="C73" s="238"/>
      <c r="D73" s="239"/>
      <c r="E73" s="239"/>
      <c r="F73" s="3"/>
      <c r="G73" s="32"/>
      <c r="H73" s="22"/>
      <c r="I73" s="9"/>
      <c r="J73" s="9"/>
      <c r="K73" s="95"/>
      <c r="L73" s="96"/>
      <c r="M73" s="136"/>
      <c r="N73" s="137"/>
      <c r="O73" s="95"/>
      <c r="P73" s="96"/>
      <c r="Q73" s="136"/>
      <c r="R73" s="137"/>
      <c r="S73" s="95"/>
      <c r="T73" s="96"/>
      <c r="U73" s="136"/>
      <c r="V73" s="137"/>
      <c r="W73" s="95"/>
      <c r="X73" s="217"/>
      <c r="Y73" s="93">
        <f t="shared" si="13"/>
        <v>0</v>
      </c>
      <c r="Z73" s="94"/>
      <c r="AA73" s="130">
        <f>AA70/AA4</f>
        <v>0</v>
      </c>
      <c r="AB73" s="131"/>
    </row>
    <row r="74" spans="1:28" ht="20.25" customHeight="1" thickBot="1">
      <c r="A74" s="102"/>
      <c r="B74" s="103"/>
      <c r="C74" s="230"/>
      <c r="D74" s="231"/>
      <c r="E74" s="231"/>
      <c r="F74" s="12"/>
      <c r="G74" s="33"/>
      <c r="H74" s="24"/>
      <c r="I74" s="14"/>
      <c r="J74" s="14"/>
      <c r="K74" s="144"/>
      <c r="L74" s="145"/>
      <c r="M74" s="232"/>
      <c r="N74" s="233"/>
      <c r="O74" s="144"/>
      <c r="P74" s="145"/>
      <c r="Q74" s="232"/>
      <c r="R74" s="233"/>
      <c r="S74" s="144"/>
      <c r="T74" s="145"/>
      <c r="U74" s="232"/>
      <c r="V74" s="233"/>
      <c r="W74" s="144"/>
      <c r="X74" s="242"/>
      <c r="Y74" s="148">
        <f t="shared" si="13"/>
        <v>0</v>
      </c>
      <c r="Z74" s="149"/>
      <c r="AA74" s="228"/>
      <c r="AB74" s="229"/>
    </row>
    <row r="75" spans="1:28" ht="20.25" customHeight="1">
      <c r="A75" s="100" t="s">
        <v>62</v>
      </c>
      <c r="B75" s="101"/>
      <c r="C75" s="246" t="s">
        <v>67</v>
      </c>
      <c r="D75" s="247"/>
      <c r="E75" s="247"/>
      <c r="F75" s="75" t="s">
        <v>21</v>
      </c>
      <c r="G75" s="34"/>
      <c r="H75" s="20"/>
      <c r="I75" s="4"/>
      <c r="J75" s="4"/>
      <c r="K75" s="169"/>
      <c r="L75" s="170"/>
      <c r="M75" s="146"/>
      <c r="N75" s="147"/>
      <c r="O75" s="169"/>
      <c r="P75" s="170"/>
      <c r="Q75" s="146"/>
      <c r="R75" s="147"/>
      <c r="S75" s="169"/>
      <c r="T75" s="170"/>
      <c r="U75" s="146"/>
      <c r="V75" s="147"/>
      <c r="W75" s="169"/>
      <c r="X75" s="248"/>
      <c r="Y75" s="134">
        <f t="shared" si="13"/>
        <v>0</v>
      </c>
      <c r="Z75" s="135"/>
      <c r="AA75" s="106">
        <f>SUM(Y75:Z81)</f>
        <v>0.125</v>
      </c>
      <c r="AB75" s="107"/>
    </row>
    <row r="76" spans="1:28" ht="20.25" customHeight="1" thickBot="1">
      <c r="A76" s="102" t="s">
        <v>34</v>
      </c>
      <c r="B76" s="103"/>
      <c r="C76" s="238" t="s">
        <v>122</v>
      </c>
      <c r="D76" s="239"/>
      <c r="E76" s="239"/>
      <c r="F76" s="3"/>
      <c r="G76" s="86">
        <v>0.20833333333333334</v>
      </c>
      <c r="H76" s="38">
        <v>0.33333333333333331</v>
      </c>
      <c r="I76" s="9"/>
      <c r="J76" s="9"/>
      <c r="K76" s="95"/>
      <c r="L76" s="96"/>
      <c r="M76" s="136"/>
      <c r="N76" s="137"/>
      <c r="O76" s="95"/>
      <c r="P76" s="96"/>
      <c r="Q76" s="245">
        <v>0.125</v>
      </c>
      <c r="R76" s="137"/>
      <c r="S76" s="95"/>
      <c r="T76" s="96"/>
      <c r="U76" s="136"/>
      <c r="V76" s="137"/>
      <c r="W76" s="95"/>
      <c r="X76" s="217"/>
      <c r="Y76" s="93">
        <f t="shared" si="13"/>
        <v>0.125</v>
      </c>
      <c r="Z76" s="94"/>
      <c r="AA76" s="243"/>
      <c r="AB76" s="244"/>
    </row>
    <row r="77" spans="1:28" ht="20.25" customHeight="1">
      <c r="A77" s="102"/>
      <c r="B77" s="103"/>
      <c r="C77" s="238"/>
      <c r="D77" s="239"/>
      <c r="E77" s="239"/>
      <c r="F77" s="3"/>
      <c r="G77" s="32"/>
      <c r="H77" s="22"/>
      <c r="I77" s="9"/>
      <c r="J77" s="9"/>
      <c r="K77" s="95"/>
      <c r="L77" s="96"/>
      <c r="M77" s="136"/>
      <c r="N77" s="137"/>
      <c r="O77" s="95"/>
      <c r="P77" s="96"/>
      <c r="Q77" s="136"/>
      <c r="R77" s="137"/>
      <c r="S77" s="95"/>
      <c r="T77" s="96"/>
      <c r="U77" s="136"/>
      <c r="V77" s="137"/>
      <c r="W77" s="95"/>
      <c r="X77" s="217"/>
      <c r="Y77" s="93">
        <f t="shared" si="13"/>
        <v>0</v>
      </c>
      <c r="Z77" s="94"/>
      <c r="AA77" s="236" t="s">
        <v>33</v>
      </c>
      <c r="AB77" s="237"/>
    </row>
    <row r="78" spans="1:28" ht="20.25" customHeight="1">
      <c r="A78" s="102"/>
      <c r="B78" s="103"/>
      <c r="C78" s="240" t="s">
        <v>35</v>
      </c>
      <c r="D78" s="241"/>
      <c r="E78" s="241"/>
      <c r="F78" s="73" t="s">
        <v>35</v>
      </c>
      <c r="G78" s="32"/>
      <c r="H78" s="22"/>
      <c r="I78" s="9"/>
      <c r="J78" s="9"/>
      <c r="K78" s="95"/>
      <c r="L78" s="96"/>
      <c r="M78" s="136"/>
      <c r="N78" s="137"/>
      <c r="O78" s="95"/>
      <c r="P78" s="96"/>
      <c r="Q78" s="136"/>
      <c r="R78" s="137"/>
      <c r="S78" s="95"/>
      <c r="T78" s="96"/>
      <c r="U78" s="136"/>
      <c r="V78" s="137"/>
      <c r="W78" s="95"/>
      <c r="X78" s="217"/>
      <c r="Y78" s="93">
        <f t="shared" si="13"/>
        <v>0</v>
      </c>
      <c r="Z78" s="94"/>
      <c r="AA78" s="112">
        <f>AA75/Y11</f>
        <v>3.6496350364963502E-3</v>
      </c>
      <c r="AB78" s="113"/>
    </row>
    <row r="79" spans="1:28" ht="20.25" customHeight="1" thickBot="1">
      <c r="A79" s="102"/>
      <c r="B79" s="103"/>
      <c r="C79" s="238"/>
      <c r="D79" s="239"/>
      <c r="E79" s="239"/>
      <c r="F79" s="3"/>
      <c r="G79" s="32"/>
      <c r="H79" s="22"/>
      <c r="I79" s="9"/>
      <c r="J79" s="9"/>
      <c r="K79" s="95"/>
      <c r="L79" s="96"/>
      <c r="M79" s="136"/>
      <c r="N79" s="137"/>
      <c r="O79" s="95"/>
      <c r="P79" s="96"/>
      <c r="Q79" s="136"/>
      <c r="R79" s="137"/>
      <c r="S79" s="95"/>
      <c r="T79" s="96"/>
      <c r="U79" s="136"/>
      <c r="V79" s="137"/>
      <c r="W79" s="95"/>
      <c r="X79" s="217"/>
      <c r="Y79" s="93">
        <f t="shared" si="13"/>
        <v>0</v>
      </c>
      <c r="Z79" s="94"/>
      <c r="AA79" s="236" t="s">
        <v>33</v>
      </c>
      <c r="AB79" s="237"/>
    </row>
    <row r="80" spans="1:28" ht="20.65" customHeight="1">
      <c r="A80" s="102" t="s">
        <v>35</v>
      </c>
      <c r="B80" s="103"/>
      <c r="C80" s="238"/>
      <c r="D80" s="239"/>
      <c r="E80" s="239"/>
      <c r="F80" s="3"/>
      <c r="G80" s="32"/>
      <c r="H80" s="22"/>
      <c r="I80" s="9"/>
      <c r="J80" s="9"/>
      <c r="K80" s="95"/>
      <c r="L80" s="96"/>
      <c r="M80" s="136"/>
      <c r="N80" s="137"/>
      <c r="O80" s="95"/>
      <c r="P80" s="96"/>
      <c r="Q80" s="136"/>
      <c r="R80" s="137"/>
      <c r="S80" s="95"/>
      <c r="T80" s="96"/>
      <c r="U80" s="136"/>
      <c r="V80" s="137"/>
      <c r="W80" s="95"/>
      <c r="X80" s="217"/>
      <c r="Y80" s="93">
        <f t="shared" si="13"/>
        <v>0</v>
      </c>
      <c r="Z80" s="94"/>
      <c r="AA80" s="130">
        <f>AA75/AA4</f>
        <v>3.1847133757961785E-3</v>
      </c>
      <c r="AB80" s="131"/>
    </row>
    <row r="81" spans="1:28" ht="15.75" thickBot="1">
      <c r="A81" s="102"/>
      <c r="B81" s="103"/>
      <c r="C81" s="230"/>
      <c r="D81" s="231"/>
      <c r="E81" s="231"/>
      <c r="F81" s="12"/>
      <c r="G81" s="33"/>
      <c r="H81" s="24"/>
      <c r="I81" s="14"/>
      <c r="J81" s="14"/>
      <c r="K81" s="144"/>
      <c r="L81" s="145"/>
      <c r="M81" s="232"/>
      <c r="N81" s="233"/>
      <c r="O81" s="144"/>
      <c r="P81" s="145"/>
      <c r="Q81" s="232"/>
      <c r="R81" s="233"/>
      <c r="S81" s="144"/>
      <c r="T81" s="145"/>
      <c r="U81" s="232"/>
      <c r="V81" s="233"/>
      <c r="W81" s="144"/>
      <c r="X81" s="242"/>
      <c r="Y81" s="148">
        <f t="shared" si="13"/>
        <v>0</v>
      </c>
      <c r="Z81" s="149"/>
      <c r="AA81" s="228"/>
      <c r="AB81" s="229"/>
    </row>
    <row r="82" spans="1:28" ht="15.75">
      <c r="A82" s="220" t="s">
        <v>63</v>
      </c>
      <c r="B82" s="221"/>
      <c r="C82" s="213" t="s">
        <v>38</v>
      </c>
      <c r="D82" s="214"/>
      <c r="E82" s="226" t="s">
        <v>82</v>
      </c>
      <c r="F82" s="227"/>
      <c r="G82" s="35"/>
      <c r="H82" s="36"/>
      <c r="I82" s="4"/>
      <c r="J82" s="4"/>
      <c r="K82" s="171"/>
      <c r="L82" s="172"/>
      <c r="M82" s="210"/>
      <c r="N82" s="211"/>
      <c r="O82" s="171">
        <v>1</v>
      </c>
      <c r="P82" s="172"/>
      <c r="Q82" s="210"/>
      <c r="R82" s="211"/>
      <c r="S82" s="171"/>
      <c r="T82" s="172"/>
      <c r="U82" s="210"/>
      <c r="V82" s="211"/>
      <c r="W82" s="171"/>
      <c r="X82" s="212"/>
      <c r="Y82" s="134">
        <f t="shared" si="13"/>
        <v>1</v>
      </c>
      <c r="Z82" s="135"/>
      <c r="AA82" s="106">
        <f>SUM(Y82:Z91)</f>
        <v>3.5</v>
      </c>
      <c r="AB82" s="107"/>
    </row>
    <row r="83" spans="1:28" ht="15.75">
      <c r="A83" s="222"/>
      <c r="B83" s="223"/>
      <c r="C83" s="213" t="s">
        <v>38</v>
      </c>
      <c r="D83" s="214"/>
      <c r="E83" s="215" t="s">
        <v>84</v>
      </c>
      <c r="F83" s="219"/>
      <c r="G83" s="37"/>
      <c r="H83" s="38"/>
      <c r="I83" s="9"/>
      <c r="J83" s="9"/>
      <c r="K83" s="95">
        <v>0.5</v>
      </c>
      <c r="L83" s="96"/>
      <c r="M83" s="136"/>
      <c r="N83" s="137"/>
      <c r="O83" s="95"/>
      <c r="P83" s="96"/>
      <c r="Q83" s="136"/>
      <c r="R83" s="137"/>
      <c r="S83" s="95"/>
      <c r="T83" s="96"/>
      <c r="U83" s="136"/>
      <c r="V83" s="137"/>
      <c r="W83" s="95"/>
      <c r="X83" s="217"/>
      <c r="Y83" s="93">
        <f t="shared" si="13"/>
        <v>0.5</v>
      </c>
      <c r="Z83" s="94"/>
      <c r="AA83" s="108"/>
      <c r="AB83" s="109"/>
    </row>
    <row r="84" spans="1:28" ht="15.75">
      <c r="A84" s="222"/>
      <c r="B84" s="223"/>
      <c r="C84" s="213" t="s">
        <v>38</v>
      </c>
      <c r="D84" s="214"/>
      <c r="E84" s="215" t="s">
        <v>83</v>
      </c>
      <c r="F84" s="219"/>
      <c r="G84" s="37"/>
      <c r="H84" s="38"/>
      <c r="I84" s="9"/>
      <c r="J84" s="9"/>
      <c r="K84" s="95"/>
      <c r="L84" s="96"/>
      <c r="M84" s="234">
        <v>1</v>
      </c>
      <c r="N84" s="235"/>
      <c r="O84" s="95"/>
      <c r="P84" s="96"/>
      <c r="Q84" s="136"/>
      <c r="R84" s="137"/>
      <c r="S84" s="95"/>
      <c r="T84" s="96"/>
      <c r="U84" s="136"/>
      <c r="V84" s="137"/>
      <c r="W84" s="95"/>
      <c r="X84" s="217"/>
      <c r="Y84" s="93">
        <f t="shared" si="13"/>
        <v>1</v>
      </c>
      <c r="Z84" s="94"/>
      <c r="AA84" s="108"/>
      <c r="AB84" s="109"/>
    </row>
    <row r="85" spans="1:28" ht="15.75">
      <c r="A85" s="222"/>
      <c r="B85" s="223"/>
      <c r="C85" s="213" t="s">
        <v>38</v>
      </c>
      <c r="D85" s="214"/>
      <c r="E85" s="215" t="s">
        <v>85</v>
      </c>
      <c r="F85" s="219"/>
      <c r="G85" s="37"/>
      <c r="H85" s="38"/>
      <c r="I85" s="9"/>
      <c r="J85" s="9"/>
      <c r="K85" s="95"/>
      <c r="L85" s="96"/>
      <c r="M85" s="136"/>
      <c r="N85" s="137"/>
      <c r="O85" s="95"/>
      <c r="P85" s="96"/>
      <c r="Q85" s="136"/>
      <c r="R85" s="137"/>
      <c r="S85" s="95"/>
      <c r="T85" s="96"/>
      <c r="U85" s="136"/>
      <c r="V85" s="137"/>
      <c r="W85" s="95"/>
      <c r="X85" s="217"/>
      <c r="Y85" s="93">
        <f t="shared" si="13"/>
        <v>0</v>
      </c>
      <c r="Z85" s="94"/>
      <c r="AA85" s="108"/>
      <c r="AB85" s="109"/>
    </row>
    <row r="86" spans="1:28" ht="15.75">
      <c r="A86" s="222"/>
      <c r="B86" s="223"/>
      <c r="C86" s="213" t="s">
        <v>38</v>
      </c>
      <c r="D86" s="214"/>
      <c r="E86" s="215" t="s">
        <v>87</v>
      </c>
      <c r="F86" s="219"/>
      <c r="G86" s="37"/>
      <c r="H86" s="38"/>
      <c r="I86" s="9"/>
      <c r="J86" s="9"/>
      <c r="K86" s="95"/>
      <c r="L86" s="96"/>
      <c r="M86" s="136"/>
      <c r="N86" s="137"/>
      <c r="O86" s="171"/>
      <c r="P86" s="172"/>
      <c r="Q86" s="210"/>
      <c r="R86" s="211"/>
      <c r="S86" s="171"/>
      <c r="T86" s="172"/>
      <c r="U86" s="210"/>
      <c r="V86" s="211"/>
      <c r="W86" s="171"/>
      <c r="X86" s="212"/>
      <c r="Y86" s="93">
        <f t="shared" si="13"/>
        <v>0</v>
      </c>
      <c r="Z86" s="94"/>
      <c r="AA86" s="108"/>
      <c r="AB86" s="109"/>
    </row>
    <row r="87" spans="1:28" ht="15.75">
      <c r="A87" s="222" t="s">
        <v>39</v>
      </c>
      <c r="B87" s="223"/>
      <c r="C87" s="213" t="s">
        <v>38</v>
      </c>
      <c r="D87" s="214"/>
      <c r="E87" s="215" t="s">
        <v>86</v>
      </c>
      <c r="F87" s="218"/>
      <c r="G87" s="32"/>
      <c r="H87" s="22"/>
      <c r="I87" s="9"/>
      <c r="J87" s="9"/>
      <c r="K87" s="95"/>
      <c r="L87" s="96"/>
      <c r="M87" s="136"/>
      <c r="N87" s="137"/>
      <c r="O87" s="95"/>
      <c r="P87" s="96"/>
      <c r="Q87" s="136"/>
      <c r="R87" s="137"/>
      <c r="S87" s="95">
        <v>1</v>
      </c>
      <c r="T87" s="96"/>
      <c r="U87" s="136"/>
      <c r="V87" s="137"/>
      <c r="W87" s="95"/>
      <c r="X87" s="217"/>
      <c r="Y87" s="93">
        <f t="shared" si="13"/>
        <v>1</v>
      </c>
      <c r="Z87" s="94"/>
      <c r="AA87" s="108"/>
      <c r="AB87" s="109"/>
    </row>
    <row r="88" spans="1:28" ht="15.75">
      <c r="A88" s="222"/>
      <c r="B88" s="223"/>
      <c r="C88" s="213" t="s">
        <v>38</v>
      </c>
      <c r="D88" s="214"/>
      <c r="E88" s="215" t="s">
        <v>88</v>
      </c>
      <c r="F88" s="218"/>
      <c r="G88" s="32"/>
      <c r="H88" s="22"/>
      <c r="I88" s="9"/>
      <c r="J88" s="9"/>
      <c r="K88" s="95"/>
      <c r="L88" s="96"/>
      <c r="M88" s="136"/>
      <c r="N88" s="137"/>
      <c r="O88" s="95"/>
      <c r="P88" s="96"/>
      <c r="Q88" s="136"/>
      <c r="R88" s="137"/>
      <c r="S88" s="95"/>
      <c r="T88" s="96"/>
      <c r="U88" s="136"/>
      <c r="V88" s="137"/>
      <c r="W88" s="95"/>
      <c r="X88" s="217"/>
      <c r="Y88" s="93">
        <f t="shared" si="13"/>
        <v>0</v>
      </c>
      <c r="Z88" s="94"/>
      <c r="AA88" s="108"/>
      <c r="AB88" s="109"/>
    </row>
    <row r="89" spans="1:28" ht="15.75">
      <c r="A89" s="222"/>
      <c r="B89" s="223"/>
      <c r="C89" s="213" t="s">
        <v>38</v>
      </c>
      <c r="D89" s="214"/>
      <c r="E89" s="215"/>
      <c r="F89" s="218"/>
      <c r="G89" s="86"/>
      <c r="H89" s="38"/>
      <c r="I89" s="9"/>
      <c r="J89" s="9"/>
      <c r="K89" s="95"/>
      <c r="L89" s="96"/>
      <c r="M89" s="136"/>
      <c r="N89" s="137"/>
      <c r="O89" s="95"/>
      <c r="P89" s="96"/>
      <c r="Q89" s="136"/>
      <c r="R89" s="137"/>
      <c r="S89" s="95"/>
      <c r="T89" s="96"/>
      <c r="U89" s="136"/>
      <c r="V89" s="137"/>
      <c r="W89" s="95"/>
      <c r="X89" s="217"/>
      <c r="Y89" s="93">
        <f t="shared" si="13"/>
        <v>0</v>
      </c>
      <c r="Z89" s="94"/>
      <c r="AA89" s="108"/>
      <c r="AB89" s="109"/>
    </row>
    <row r="90" spans="1:28" ht="15.75">
      <c r="A90" s="222" t="s">
        <v>35</v>
      </c>
      <c r="B90" s="223"/>
      <c r="C90" s="213" t="s">
        <v>38</v>
      </c>
      <c r="D90" s="214"/>
      <c r="E90" s="215"/>
      <c r="F90" s="218"/>
      <c r="G90" s="32"/>
      <c r="H90" s="22"/>
      <c r="I90" s="9"/>
      <c r="J90" s="9"/>
      <c r="K90" s="171"/>
      <c r="L90" s="172"/>
      <c r="M90" s="210"/>
      <c r="N90" s="211"/>
      <c r="O90" s="171"/>
      <c r="P90" s="172"/>
      <c r="Q90" s="210"/>
      <c r="R90" s="211"/>
      <c r="S90" s="171"/>
      <c r="T90" s="172"/>
      <c r="U90" s="210"/>
      <c r="V90" s="211"/>
      <c r="W90" s="171"/>
      <c r="X90" s="212"/>
      <c r="Y90" s="93">
        <f t="shared" si="13"/>
        <v>0</v>
      </c>
      <c r="Z90" s="94"/>
      <c r="AA90" s="108"/>
      <c r="AB90" s="109"/>
    </row>
    <row r="91" spans="1:28" ht="16.5" thickBot="1">
      <c r="A91" s="224"/>
      <c r="B91" s="225"/>
      <c r="C91" s="213" t="s">
        <v>38</v>
      </c>
      <c r="D91" s="214"/>
      <c r="E91" s="215"/>
      <c r="F91" s="216"/>
      <c r="G91" s="33"/>
      <c r="H91" s="24"/>
      <c r="I91" s="14"/>
      <c r="J91" s="14"/>
      <c r="K91" s="207"/>
      <c r="L91" s="208"/>
      <c r="M91" s="205"/>
      <c r="N91" s="206"/>
      <c r="O91" s="207"/>
      <c r="P91" s="208"/>
      <c r="Q91" s="205"/>
      <c r="R91" s="206"/>
      <c r="S91" s="207"/>
      <c r="T91" s="208"/>
      <c r="U91" s="205"/>
      <c r="V91" s="206"/>
      <c r="W91" s="207"/>
      <c r="X91" s="209"/>
      <c r="Y91" s="148">
        <f t="shared" si="13"/>
        <v>0</v>
      </c>
      <c r="Z91" s="149"/>
      <c r="AA91" s="108"/>
      <c r="AB91" s="109"/>
    </row>
    <row r="92" spans="1:28" ht="20.25">
      <c r="A92" s="154" t="s">
        <v>68</v>
      </c>
      <c r="B92" s="155"/>
      <c r="C92" s="160" t="s">
        <v>21</v>
      </c>
      <c r="D92" s="161"/>
      <c r="E92" s="162"/>
      <c r="F92" s="74" t="s">
        <v>60</v>
      </c>
      <c r="G92" s="20"/>
      <c r="H92" s="20"/>
      <c r="I92" s="4"/>
      <c r="J92" s="4"/>
      <c r="K92" s="169"/>
      <c r="L92" s="170"/>
      <c r="M92" s="146"/>
      <c r="N92" s="147"/>
      <c r="O92" s="169"/>
      <c r="P92" s="170"/>
      <c r="Q92" s="146"/>
      <c r="R92" s="147"/>
      <c r="S92" s="169"/>
      <c r="T92" s="170"/>
      <c r="U92" s="146"/>
      <c r="V92" s="147"/>
      <c r="W92" s="169"/>
      <c r="X92" s="170"/>
      <c r="Y92" s="134">
        <f t="shared" ref="Y92" si="14">SUM(K92:X92)</f>
        <v>0</v>
      </c>
      <c r="Z92" s="135"/>
      <c r="AA92" s="130">
        <f>SUM(Y92:Z102)/Y11</f>
        <v>5.8394160583941604E-2</v>
      </c>
      <c r="AB92" s="131"/>
    </row>
    <row r="93" spans="1:28">
      <c r="A93" s="156"/>
      <c r="B93" s="157"/>
      <c r="C93" s="90" t="s">
        <v>79</v>
      </c>
      <c r="D93" s="91"/>
      <c r="E93" s="92"/>
      <c r="F93" s="63"/>
      <c r="G93" s="38">
        <v>0.125</v>
      </c>
      <c r="H93" s="22"/>
      <c r="I93" s="9"/>
      <c r="J93" s="9"/>
      <c r="K93" s="171"/>
      <c r="L93" s="172"/>
      <c r="M93" s="136">
        <v>0.25</v>
      </c>
      <c r="N93" s="137"/>
      <c r="O93" s="171">
        <v>0.25</v>
      </c>
      <c r="P93" s="172"/>
      <c r="Q93" s="136"/>
      <c r="R93" s="137"/>
      <c r="S93" s="171"/>
      <c r="T93" s="172"/>
      <c r="U93" s="136"/>
      <c r="V93" s="137"/>
      <c r="W93" s="171"/>
      <c r="X93" s="172"/>
      <c r="Y93" s="93">
        <f t="shared" ref="Y93:Y102" si="15">SUM(K93:X93)</f>
        <v>0.5</v>
      </c>
      <c r="Z93" s="94"/>
      <c r="AA93" s="132"/>
      <c r="AB93" s="133"/>
    </row>
    <row r="94" spans="1:28">
      <c r="A94" s="156"/>
      <c r="B94" s="157"/>
      <c r="C94" s="90" t="s">
        <v>81</v>
      </c>
      <c r="D94" s="91"/>
      <c r="E94" s="92"/>
      <c r="F94" s="63"/>
      <c r="G94" s="22"/>
      <c r="H94" s="22"/>
      <c r="I94" s="9"/>
      <c r="J94" s="9"/>
      <c r="K94" s="95"/>
      <c r="L94" s="96"/>
      <c r="M94" s="136"/>
      <c r="N94" s="137"/>
      <c r="O94" s="95"/>
      <c r="P94" s="96"/>
      <c r="Q94" s="136"/>
      <c r="R94" s="137"/>
      <c r="S94" s="95"/>
      <c r="T94" s="96"/>
      <c r="U94" s="136"/>
      <c r="V94" s="137"/>
      <c r="W94" s="95"/>
      <c r="X94" s="96"/>
      <c r="Y94" s="93">
        <f t="shared" si="15"/>
        <v>0</v>
      </c>
      <c r="Z94" s="94"/>
      <c r="AA94" s="132"/>
      <c r="AB94" s="133"/>
    </row>
    <row r="95" spans="1:28" ht="15.75" thickBot="1">
      <c r="A95" s="156"/>
      <c r="B95" s="157"/>
      <c r="C95" s="90" t="s">
        <v>80</v>
      </c>
      <c r="D95" s="91"/>
      <c r="E95" s="92"/>
      <c r="F95" s="63"/>
      <c r="G95" s="22"/>
      <c r="H95" s="22"/>
      <c r="I95" s="9"/>
      <c r="J95" s="9"/>
      <c r="K95" s="95"/>
      <c r="L95" s="96"/>
      <c r="M95" s="136"/>
      <c r="N95" s="137"/>
      <c r="O95" s="95"/>
      <c r="P95" s="96"/>
      <c r="Q95" s="136">
        <v>0.25</v>
      </c>
      <c r="R95" s="137"/>
      <c r="S95" s="95"/>
      <c r="T95" s="96"/>
      <c r="U95" s="136"/>
      <c r="V95" s="137"/>
      <c r="W95" s="95"/>
      <c r="X95" s="96"/>
      <c r="Y95" s="93">
        <f t="shared" si="15"/>
        <v>0.25</v>
      </c>
      <c r="Z95" s="94"/>
      <c r="AA95" s="132"/>
      <c r="AB95" s="133"/>
    </row>
    <row r="96" spans="1:28" ht="15.75" thickBot="1">
      <c r="A96" s="156"/>
      <c r="B96" s="157"/>
      <c r="C96" s="163" t="s">
        <v>89</v>
      </c>
      <c r="D96" s="164"/>
      <c r="E96" s="165"/>
      <c r="F96" s="73"/>
      <c r="G96" s="22"/>
      <c r="H96" s="38">
        <v>0.45833333333333331</v>
      </c>
      <c r="I96" s="9"/>
      <c r="J96" s="9"/>
      <c r="K96" s="95">
        <v>0.25</v>
      </c>
      <c r="L96" s="96"/>
      <c r="M96" s="136">
        <v>0.25</v>
      </c>
      <c r="N96" s="137"/>
      <c r="O96" s="95">
        <v>0.25</v>
      </c>
      <c r="P96" s="96"/>
      <c r="Q96" s="136">
        <v>0.25</v>
      </c>
      <c r="R96" s="137"/>
      <c r="S96" s="95">
        <v>0.25</v>
      </c>
      <c r="T96" s="96"/>
      <c r="U96" s="136"/>
      <c r="V96" s="137"/>
      <c r="W96" s="95"/>
      <c r="X96" s="96"/>
      <c r="Y96" s="93">
        <f t="shared" si="15"/>
        <v>1.25</v>
      </c>
      <c r="Z96" s="94"/>
      <c r="AA96" s="138" t="s">
        <v>47</v>
      </c>
      <c r="AB96" s="139"/>
    </row>
    <row r="97" spans="1:28">
      <c r="A97" s="156"/>
      <c r="B97" s="157"/>
      <c r="C97" s="90"/>
      <c r="D97" s="91"/>
      <c r="E97" s="92"/>
      <c r="F97" s="63"/>
      <c r="G97" s="22"/>
      <c r="H97" s="38"/>
      <c r="I97" s="9"/>
      <c r="J97" s="9"/>
      <c r="K97" s="95"/>
      <c r="L97" s="96"/>
      <c r="M97" s="136"/>
      <c r="N97" s="137"/>
      <c r="O97" s="95"/>
      <c r="P97" s="96"/>
      <c r="Q97" s="136"/>
      <c r="R97" s="137"/>
      <c r="S97" s="95"/>
      <c r="T97" s="96"/>
      <c r="U97" s="136"/>
      <c r="V97" s="137"/>
      <c r="W97" s="95"/>
      <c r="X97" s="96"/>
      <c r="Y97" s="93">
        <f t="shared" ref="Y97:Y99" si="16">SUM(K97:X97)</f>
        <v>0</v>
      </c>
      <c r="Z97" s="94"/>
      <c r="AA97" s="130"/>
      <c r="AB97" s="131"/>
    </row>
    <row r="98" spans="1:28">
      <c r="A98" s="156"/>
      <c r="B98" s="157"/>
      <c r="C98" s="90"/>
      <c r="D98" s="91"/>
      <c r="E98" s="92"/>
      <c r="F98" s="63"/>
      <c r="G98" s="22"/>
      <c r="H98" s="22"/>
      <c r="I98" s="9"/>
      <c r="J98" s="9"/>
      <c r="K98" s="95"/>
      <c r="L98" s="96"/>
      <c r="M98" s="136"/>
      <c r="N98" s="137"/>
      <c r="O98" s="95"/>
      <c r="P98" s="96"/>
      <c r="Q98" s="136"/>
      <c r="R98" s="137"/>
      <c r="S98" s="95"/>
      <c r="T98" s="96"/>
      <c r="U98" s="136"/>
      <c r="V98" s="137"/>
      <c r="W98" s="95"/>
      <c r="X98" s="96"/>
      <c r="Y98" s="93">
        <f t="shared" si="16"/>
        <v>0</v>
      </c>
      <c r="Z98" s="94"/>
      <c r="AA98" s="132"/>
      <c r="AB98" s="133"/>
    </row>
    <row r="99" spans="1:28">
      <c r="A99" s="156"/>
      <c r="B99" s="157"/>
      <c r="C99" s="90"/>
      <c r="D99" s="91"/>
      <c r="E99" s="92"/>
      <c r="F99" s="63"/>
      <c r="G99" s="22"/>
      <c r="H99" s="22"/>
      <c r="I99" s="9"/>
      <c r="J99" s="9"/>
      <c r="K99" s="95"/>
      <c r="L99" s="96"/>
      <c r="M99" s="136"/>
      <c r="N99" s="137"/>
      <c r="O99" s="95"/>
      <c r="P99" s="96"/>
      <c r="Q99" s="136"/>
      <c r="R99" s="137"/>
      <c r="S99" s="95"/>
      <c r="T99" s="96"/>
      <c r="U99" s="136"/>
      <c r="V99" s="137"/>
      <c r="W99" s="95"/>
      <c r="X99" s="96"/>
      <c r="Y99" s="93">
        <f t="shared" si="16"/>
        <v>0</v>
      </c>
      <c r="Z99" s="94"/>
      <c r="AA99" s="132"/>
      <c r="AB99" s="133"/>
    </row>
    <row r="100" spans="1:28">
      <c r="A100" s="156"/>
      <c r="B100" s="157"/>
      <c r="C100" s="90"/>
      <c r="D100" s="91"/>
      <c r="E100" s="92"/>
      <c r="F100" s="63"/>
      <c r="G100" s="22"/>
      <c r="H100" s="22"/>
      <c r="I100" s="9"/>
      <c r="J100" s="9"/>
      <c r="K100" s="95"/>
      <c r="L100" s="96"/>
      <c r="M100" s="136"/>
      <c r="N100" s="137"/>
      <c r="O100" s="95"/>
      <c r="P100" s="96"/>
      <c r="Q100" s="136"/>
      <c r="R100" s="137"/>
      <c r="S100" s="95"/>
      <c r="T100" s="96"/>
      <c r="U100" s="136"/>
      <c r="V100" s="137"/>
      <c r="W100" s="95"/>
      <c r="X100" s="96"/>
      <c r="Y100" s="93">
        <f t="shared" si="15"/>
        <v>0</v>
      </c>
      <c r="Z100" s="94"/>
      <c r="AA100" s="140">
        <f>SUM(Y92:Z102)</f>
        <v>2</v>
      </c>
      <c r="AB100" s="141"/>
    </row>
    <row r="101" spans="1:28">
      <c r="A101" s="156"/>
      <c r="B101" s="157"/>
      <c r="C101" s="90"/>
      <c r="D101" s="91"/>
      <c r="E101" s="92"/>
      <c r="F101" s="63"/>
      <c r="G101" s="66"/>
      <c r="H101" s="66"/>
      <c r="I101" s="11"/>
      <c r="J101" s="9"/>
      <c r="K101" s="95"/>
      <c r="L101" s="96"/>
      <c r="M101" s="136"/>
      <c r="N101" s="137"/>
      <c r="O101" s="95"/>
      <c r="P101" s="96"/>
      <c r="Q101" s="136"/>
      <c r="R101" s="137"/>
      <c r="S101" s="95"/>
      <c r="T101" s="96"/>
      <c r="U101" s="136"/>
      <c r="V101" s="137"/>
      <c r="W101" s="95"/>
      <c r="X101" s="96"/>
      <c r="Y101" s="93">
        <f t="shared" ref="Y101" si="17">SUM(K101:X101)</f>
        <v>0</v>
      </c>
      <c r="Z101" s="94"/>
      <c r="AA101" s="140"/>
      <c r="AB101" s="141"/>
    </row>
    <row r="102" spans="1:28" ht="15.75" thickBot="1">
      <c r="A102" s="158"/>
      <c r="B102" s="159"/>
      <c r="C102" s="166"/>
      <c r="D102" s="167"/>
      <c r="E102" s="168"/>
      <c r="F102" s="63"/>
      <c r="G102" s="24"/>
      <c r="H102" s="24"/>
      <c r="I102" s="13"/>
      <c r="J102" s="9"/>
      <c r="K102" s="144"/>
      <c r="L102" s="145"/>
      <c r="M102" s="136"/>
      <c r="N102" s="137"/>
      <c r="O102" s="144"/>
      <c r="P102" s="145"/>
      <c r="Q102" s="136"/>
      <c r="R102" s="137"/>
      <c r="S102" s="144"/>
      <c r="T102" s="145"/>
      <c r="U102" s="136"/>
      <c r="V102" s="137"/>
      <c r="W102" s="144"/>
      <c r="X102" s="145"/>
      <c r="Y102" s="148">
        <f t="shared" si="15"/>
        <v>0</v>
      </c>
      <c r="Z102" s="149"/>
      <c r="AA102" s="142"/>
      <c r="AB102" s="143"/>
    </row>
    <row r="103" spans="1:28" ht="36.4" customHeight="1" thickBot="1">
      <c r="A103" s="201" t="s">
        <v>46</v>
      </c>
      <c r="B103" s="202"/>
      <c r="C103" s="202"/>
      <c r="D103" s="202"/>
      <c r="E103" s="202"/>
      <c r="F103" s="202"/>
      <c r="G103" s="202"/>
      <c r="H103" s="202"/>
      <c r="I103" s="202"/>
      <c r="J103" s="174"/>
      <c r="K103" s="184" t="s">
        <v>22</v>
      </c>
      <c r="L103" s="185"/>
      <c r="M103" s="203" t="s">
        <v>23</v>
      </c>
      <c r="N103" s="204"/>
      <c r="O103" s="184" t="s">
        <v>24</v>
      </c>
      <c r="P103" s="185"/>
      <c r="Q103" s="184" t="s">
        <v>25</v>
      </c>
      <c r="R103" s="185"/>
      <c r="S103" s="184" t="s">
        <v>26</v>
      </c>
      <c r="T103" s="185"/>
      <c r="U103" s="184" t="s">
        <v>27</v>
      </c>
      <c r="V103" s="185"/>
      <c r="W103" s="184" t="s">
        <v>28</v>
      </c>
      <c r="X103" s="185"/>
      <c r="Y103" s="186" t="s">
        <v>29</v>
      </c>
      <c r="Z103" s="187"/>
      <c r="AA103" s="188" t="s">
        <v>29</v>
      </c>
      <c r="AB103" s="189"/>
    </row>
    <row r="104" spans="1:28">
      <c r="A104" s="190" t="s">
        <v>70</v>
      </c>
      <c r="B104" s="193" t="s">
        <v>40</v>
      </c>
      <c r="C104" s="194"/>
      <c r="D104" s="194"/>
      <c r="E104" s="194"/>
      <c r="F104" s="39" t="s">
        <v>41</v>
      </c>
      <c r="G104" s="195"/>
      <c r="H104" s="196"/>
      <c r="I104" s="64" t="s">
        <v>11</v>
      </c>
      <c r="J104" s="65" t="s">
        <v>13</v>
      </c>
      <c r="K104" s="40" t="s">
        <v>42</v>
      </c>
      <c r="L104" s="41" t="s">
        <v>14</v>
      </c>
      <c r="M104" s="40" t="s">
        <v>42</v>
      </c>
      <c r="N104" s="41" t="s">
        <v>14</v>
      </c>
      <c r="O104" s="40" t="s">
        <v>42</v>
      </c>
      <c r="P104" s="41" t="s">
        <v>14</v>
      </c>
      <c r="Q104" s="40" t="s">
        <v>42</v>
      </c>
      <c r="R104" s="41" t="s">
        <v>14</v>
      </c>
      <c r="S104" s="40" t="s">
        <v>42</v>
      </c>
      <c r="T104" s="41" t="s">
        <v>14</v>
      </c>
      <c r="U104" s="40" t="s">
        <v>42</v>
      </c>
      <c r="V104" s="41" t="s">
        <v>14</v>
      </c>
      <c r="W104" s="40" t="s">
        <v>42</v>
      </c>
      <c r="X104" s="41" t="s">
        <v>14</v>
      </c>
      <c r="Y104" s="197" t="s">
        <v>42</v>
      </c>
      <c r="Z104" s="198"/>
      <c r="AA104" s="199" t="s">
        <v>14</v>
      </c>
      <c r="AB104" s="200"/>
    </row>
    <row r="105" spans="1:28">
      <c r="A105" s="191"/>
      <c r="B105" s="152" t="s">
        <v>98</v>
      </c>
      <c r="C105" s="153"/>
      <c r="D105" s="153"/>
      <c r="E105" s="153"/>
      <c r="F105" s="47" t="s">
        <v>99</v>
      </c>
      <c r="G105" s="179"/>
      <c r="H105" s="180"/>
      <c r="I105" s="42"/>
      <c r="J105" s="6"/>
      <c r="K105" s="43">
        <v>0.25</v>
      </c>
      <c r="L105" s="44">
        <v>10</v>
      </c>
      <c r="M105" s="45"/>
      <c r="N105" s="46"/>
      <c r="O105" s="43"/>
      <c r="P105" s="44"/>
      <c r="Q105" s="45"/>
      <c r="R105" s="46"/>
      <c r="S105" s="43"/>
      <c r="T105" s="44"/>
      <c r="U105" s="45"/>
      <c r="V105" s="46"/>
      <c r="W105" s="43"/>
      <c r="X105" s="44"/>
      <c r="Y105" s="150">
        <f t="shared" ref="Y105:Y124" si="18">SUM(K105,M105,O105,Q105,S105,U105,W105)</f>
        <v>0.25</v>
      </c>
      <c r="Z105" s="151"/>
      <c r="AA105" s="150">
        <f t="shared" ref="AA105:AA124" si="19">SUM(L105,N105,P105,R105,T105,V105,X105)</f>
        <v>10</v>
      </c>
      <c r="AB105" s="151"/>
    </row>
    <row r="106" spans="1:28">
      <c r="A106" s="191"/>
      <c r="B106" s="152" t="s">
        <v>99</v>
      </c>
      <c r="C106" s="153"/>
      <c r="D106" s="153"/>
      <c r="E106" s="153"/>
      <c r="F106" s="47" t="s">
        <v>98</v>
      </c>
      <c r="G106" s="179"/>
      <c r="H106" s="180"/>
      <c r="I106" s="42"/>
      <c r="J106" s="6"/>
      <c r="K106" s="43">
        <v>0.25</v>
      </c>
      <c r="L106" s="44">
        <v>10</v>
      </c>
      <c r="M106" s="45"/>
      <c r="N106" s="46"/>
      <c r="O106" s="43"/>
      <c r="P106" s="44"/>
      <c r="Q106" s="45"/>
      <c r="R106" s="46"/>
      <c r="S106" s="43"/>
      <c r="T106" s="44"/>
      <c r="U106" s="45"/>
      <c r="V106" s="46"/>
      <c r="W106" s="43"/>
      <c r="X106" s="44"/>
      <c r="Y106" s="150">
        <f t="shared" si="18"/>
        <v>0.25</v>
      </c>
      <c r="Z106" s="151"/>
      <c r="AA106" s="150">
        <f t="shared" si="19"/>
        <v>10</v>
      </c>
      <c r="AB106" s="151"/>
    </row>
    <row r="107" spans="1:28">
      <c r="A107" s="191"/>
      <c r="B107" s="181" t="s">
        <v>98</v>
      </c>
      <c r="C107" s="182"/>
      <c r="D107" s="182"/>
      <c r="E107" s="183"/>
      <c r="F107" s="47" t="s">
        <v>106</v>
      </c>
      <c r="G107" s="179"/>
      <c r="H107" s="180"/>
      <c r="I107" s="49"/>
      <c r="J107" s="9"/>
      <c r="K107" s="43"/>
      <c r="L107" s="44"/>
      <c r="M107" s="45">
        <v>0.75</v>
      </c>
      <c r="N107" s="46">
        <v>45</v>
      </c>
      <c r="O107" s="43"/>
      <c r="P107" s="44"/>
      <c r="Q107" s="45"/>
      <c r="R107" s="46"/>
      <c r="S107" s="43"/>
      <c r="T107" s="44"/>
      <c r="U107" s="45"/>
      <c r="V107" s="46"/>
      <c r="W107" s="43"/>
      <c r="X107" s="44"/>
      <c r="Y107" s="150">
        <f t="shared" si="18"/>
        <v>0.75</v>
      </c>
      <c r="Z107" s="151"/>
      <c r="AA107" s="150">
        <f t="shared" si="19"/>
        <v>45</v>
      </c>
      <c r="AB107" s="151"/>
    </row>
    <row r="108" spans="1:28">
      <c r="A108" s="191"/>
      <c r="B108" s="152" t="s">
        <v>107</v>
      </c>
      <c r="C108" s="153"/>
      <c r="D108" s="153"/>
      <c r="E108" s="153"/>
      <c r="F108" s="47"/>
      <c r="G108" s="177"/>
      <c r="H108" s="178"/>
      <c r="I108" s="42"/>
      <c r="J108" s="6"/>
      <c r="K108" s="43"/>
      <c r="L108" s="44"/>
      <c r="M108" s="45"/>
      <c r="N108" s="46">
        <v>4</v>
      </c>
      <c r="O108" s="43"/>
      <c r="P108" s="44"/>
      <c r="Q108" s="45"/>
      <c r="R108" s="46"/>
      <c r="S108" s="50"/>
      <c r="T108" s="51"/>
      <c r="U108" s="48"/>
      <c r="V108" s="52"/>
      <c r="W108" s="50"/>
      <c r="X108" s="51"/>
      <c r="Y108" s="150">
        <f t="shared" si="18"/>
        <v>0</v>
      </c>
      <c r="Z108" s="151"/>
      <c r="AA108" s="150">
        <f t="shared" si="19"/>
        <v>4</v>
      </c>
      <c r="AB108" s="151"/>
    </row>
    <row r="109" spans="1:28">
      <c r="A109" s="191"/>
      <c r="B109" s="181" t="s">
        <v>108</v>
      </c>
      <c r="C109" s="182"/>
      <c r="D109" s="182"/>
      <c r="E109" s="183"/>
      <c r="F109" s="47" t="s">
        <v>109</v>
      </c>
      <c r="G109" s="177"/>
      <c r="H109" s="178"/>
      <c r="I109" s="49"/>
      <c r="J109" s="9"/>
      <c r="K109" s="43"/>
      <c r="L109" s="44"/>
      <c r="M109" s="45">
        <v>0.25</v>
      </c>
      <c r="N109" s="46">
        <v>15</v>
      </c>
      <c r="O109" s="43"/>
      <c r="P109" s="44"/>
      <c r="Q109" s="45"/>
      <c r="R109" s="46"/>
      <c r="S109" s="43"/>
      <c r="T109" s="44"/>
      <c r="U109" s="45"/>
      <c r="V109" s="46"/>
      <c r="W109" s="43"/>
      <c r="X109" s="44"/>
      <c r="Y109" s="150">
        <f t="shared" si="18"/>
        <v>0.25</v>
      </c>
      <c r="Z109" s="151"/>
      <c r="AA109" s="150">
        <f t="shared" si="19"/>
        <v>15</v>
      </c>
      <c r="AB109" s="151"/>
    </row>
    <row r="110" spans="1:28">
      <c r="A110" s="191"/>
      <c r="B110" s="181" t="s">
        <v>109</v>
      </c>
      <c r="C110" s="182"/>
      <c r="D110" s="182"/>
      <c r="E110" s="183"/>
      <c r="F110" s="47" t="s">
        <v>114</v>
      </c>
      <c r="G110" s="179"/>
      <c r="H110" s="180"/>
      <c r="I110" s="42"/>
      <c r="J110" s="6"/>
      <c r="K110" s="43"/>
      <c r="L110" s="44"/>
      <c r="M110" s="45"/>
      <c r="N110" s="46"/>
      <c r="O110" s="43">
        <v>0.25</v>
      </c>
      <c r="P110" s="44">
        <v>11</v>
      </c>
      <c r="Q110" s="45"/>
      <c r="R110" s="46"/>
      <c r="S110" s="43"/>
      <c r="T110" s="44"/>
      <c r="U110" s="45"/>
      <c r="V110" s="46"/>
      <c r="W110" s="43"/>
      <c r="X110" s="44"/>
      <c r="Y110" s="150">
        <f t="shared" si="18"/>
        <v>0.25</v>
      </c>
      <c r="Z110" s="151"/>
      <c r="AA110" s="150">
        <f t="shared" si="19"/>
        <v>11</v>
      </c>
      <c r="AB110" s="151"/>
    </row>
    <row r="111" spans="1:28">
      <c r="A111" s="191"/>
      <c r="B111" s="181" t="s">
        <v>115</v>
      </c>
      <c r="C111" s="182"/>
      <c r="D111" s="182"/>
      <c r="E111" s="183"/>
      <c r="F111" s="47"/>
      <c r="G111" s="179"/>
      <c r="H111" s="180"/>
      <c r="I111" s="49"/>
      <c r="J111" s="9"/>
      <c r="K111" s="43"/>
      <c r="L111" s="44"/>
      <c r="M111" s="45"/>
      <c r="N111" s="46"/>
      <c r="O111" s="43">
        <v>0.25</v>
      </c>
      <c r="P111" s="44">
        <v>4</v>
      </c>
      <c r="Q111" s="45"/>
      <c r="R111" s="46"/>
      <c r="S111" s="43"/>
      <c r="T111" s="44"/>
      <c r="U111" s="45"/>
      <c r="V111" s="46"/>
      <c r="W111" s="43"/>
      <c r="X111" s="44"/>
      <c r="Y111" s="150">
        <f t="shared" si="18"/>
        <v>0.25</v>
      </c>
      <c r="Z111" s="151"/>
      <c r="AA111" s="150">
        <f t="shared" si="19"/>
        <v>4</v>
      </c>
      <c r="AB111" s="151"/>
    </row>
    <row r="112" spans="1:28">
      <c r="A112" s="191"/>
      <c r="B112" s="181" t="s">
        <v>116</v>
      </c>
      <c r="C112" s="182"/>
      <c r="D112" s="182"/>
      <c r="E112" s="183"/>
      <c r="F112" s="47" t="s">
        <v>109</v>
      </c>
      <c r="G112" s="179"/>
      <c r="H112" s="180"/>
      <c r="I112" s="42"/>
      <c r="J112" s="6"/>
      <c r="K112" s="43"/>
      <c r="L112" s="44"/>
      <c r="M112" s="45"/>
      <c r="N112" s="46"/>
      <c r="O112" s="43">
        <v>0.25</v>
      </c>
      <c r="P112" s="44">
        <v>11</v>
      </c>
      <c r="Q112" s="45"/>
      <c r="R112" s="46"/>
      <c r="S112" s="43"/>
      <c r="T112" s="44"/>
      <c r="U112" s="45"/>
      <c r="V112" s="46"/>
      <c r="W112" s="43"/>
      <c r="X112" s="44"/>
      <c r="Y112" s="150">
        <f t="shared" si="18"/>
        <v>0.25</v>
      </c>
      <c r="Z112" s="151"/>
      <c r="AA112" s="150">
        <f t="shared" si="19"/>
        <v>11</v>
      </c>
      <c r="AB112" s="151"/>
    </row>
    <row r="113" spans="1:28">
      <c r="A113" s="191"/>
      <c r="B113" s="181" t="s">
        <v>98</v>
      </c>
      <c r="C113" s="182"/>
      <c r="D113" s="182"/>
      <c r="E113" s="183"/>
      <c r="F113" s="47" t="s">
        <v>118</v>
      </c>
      <c r="G113" s="179"/>
      <c r="H113" s="180"/>
      <c r="I113" s="42"/>
      <c r="J113" s="6"/>
      <c r="K113" s="43"/>
      <c r="L113" s="44"/>
      <c r="M113" s="45"/>
      <c r="N113" s="46"/>
      <c r="O113" s="43"/>
      <c r="P113" s="44"/>
      <c r="Q113" s="45">
        <v>0.25</v>
      </c>
      <c r="R113" s="46">
        <v>2</v>
      </c>
      <c r="S113" s="43"/>
      <c r="T113" s="44"/>
      <c r="U113" s="45"/>
      <c r="V113" s="46"/>
      <c r="W113" s="43"/>
      <c r="X113" s="44"/>
      <c r="Y113" s="150">
        <f t="shared" si="18"/>
        <v>0.25</v>
      </c>
      <c r="Z113" s="151"/>
      <c r="AA113" s="150">
        <f t="shared" si="19"/>
        <v>2</v>
      </c>
      <c r="AB113" s="151"/>
    </row>
    <row r="114" spans="1:28">
      <c r="A114" s="191"/>
      <c r="B114" s="181" t="s">
        <v>118</v>
      </c>
      <c r="C114" s="182"/>
      <c r="D114" s="182"/>
      <c r="E114" s="183"/>
      <c r="F114" s="47" t="s">
        <v>119</v>
      </c>
      <c r="G114" s="179"/>
      <c r="H114" s="180"/>
      <c r="I114" s="42"/>
      <c r="J114" s="6"/>
      <c r="K114" s="43"/>
      <c r="L114" s="44"/>
      <c r="M114" s="45"/>
      <c r="N114" s="46"/>
      <c r="O114" s="43"/>
      <c r="P114" s="44"/>
      <c r="Q114" s="45"/>
      <c r="R114" s="46">
        <v>1</v>
      </c>
      <c r="S114" s="43"/>
      <c r="T114" s="44"/>
      <c r="U114" s="45"/>
      <c r="V114" s="46"/>
      <c r="W114" s="43"/>
      <c r="X114" s="44"/>
      <c r="Y114" s="150">
        <f t="shared" si="18"/>
        <v>0</v>
      </c>
      <c r="Z114" s="151"/>
      <c r="AA114" s="150">
        <f t="shared" si="19"/>
        <v>1</v>
      </c>
      <c r="AB114" s="151"/>
    </row>
    <row r="115" spans="1:28">
      <c r="A115" s="191"/>
      <c r="B115" s="181" t="s">
        <v>119</v>
      </c>
      <c r="C115" s="182"/>
      <c r="D115" s="182"/>
      <c r="E115" s="183"/>
      <c r="F115" s="47" t="s">
        <v>120</v>
      </c>
      <c r="G115" s="179"/>
      <c r="H115" s="180"/>
      <c r="I115" s="42"/>
      <c r="J115" s="6"/>
      <c r="K115" s="43"/>
      <c r="L115" s="44"/>
      <c r="M115" s="45"/>
      <c r="N115" s="46"/>
      <c r="O115" s="43"/>
      <c r="P115" s="44"/>
      <c r="Q115" s="45"/>
      <c r="R115" s="46">
        <v>1</v>
      </c>
      <c r="S115" s="43"/>
      <c r="T115" s="44"/>
      <c r="U115" s="45"/>
      <c r="V115" s="46"/>
      <c r="W115" s="43"/>
      <c r="X115" s="44"/>
      <c r="Y115" s="150">
        <f t="shared" si="18"/>
        <v>0</v>
      </c>
      <c r="Z115" s="151"/>
      <c r="AA115" s="150">
        <f t="shared" si="19"/>
        <v>1</v>
      </c>
      <c r="AB115" s="151"/>
    </row>
    <row r="116" spans="1:28">
      <c r="A116" s="191"/>
      <c r="B116" s="152" t="s">
        <v>120</v>
      </c>
      <c r="C116" s="153"/>
      <c r="D116" s="153"/>
      <c r="E116" s="153"/>
      <c r="F116" s="47" t="s">
        <v>121</v>
      </c>
      <c r="G116" s="177"/>
      <c r="H116" s="178"/>
      <c r="I116" s="42"/>
      <c r="J116" s="6"/>
      <c r="K116" s="43"/>
      <c r="L116" s="44"/>
      <c r="M116" s="45"/>
      <c r="N116" s="46"/>
      <c r="O116" s="43"/>
      <c r="P116" s="44"/>
      <c r="Q116" s="45">
        <v>0.25</v>
      </c>
      <c r="R116" s="46">
        <v>10</v>
      </c>
      <c r="S116" s="43"/>
      <c r="T116" s="44"/>
      <c r="U116" s="45"/>
      <c r="V116" s="46"/>
      <c r="W116" s="43"/>
      <c r="X116" s="44"/>
      <c r="Y116" s="150">
        <f t="shared" si="18"/>
        <v>0.25</v>
      </c>
      <c r="Z116" s="151"/>
      <c r="AA116" s="150">
        <f t="shared" si="19"/>
        <v>10</v>
      </c>
      <c r="AB116" s="151"/>
    </row>
    <row r="117" spans="1:28">
      <c r="A117" s="191"/>
      <c r="B117" s="152" t="s">
        <v>121</v>
      </c>
      <c r="C117" s="153"/>
      <c r="D117" s="153"/>
      <c r="E117" s="153"/>
      <c r="F117" s="47" t="s">
        <v>122</v>
      </c>
      <c r="G117" s="177"/>
      <c r="H117" s="178"/>
      <c r="I117" s="42"/>
      <c r="J117" s="6"/>
      <c r="K117" s="43"/>
      <c r="L117" s="44"/>
      <c r="M117" s="45"/>
      <c r="N117" s="46"/>
      <c r="O117" s="43"/>
      <c r="P117" s="44"/>
      <c r="Q117" s="45">
        <v>0.25</v>
      </c>
      <c r="R117" s="46">
        <v>20</v>
      </c>
      <c r="S117" s="43"/>
      <c r="T117" s="44"/>
      <c r="U117" s="45"/>
      <c r="V117" s="46"/>
      <c r="W117" s="43"/>
      <c r="X117" s="44"/>
      <c r="Y117" s="150">
        <f t="shared" si="18"/>
        <v>0.25</v>
      </c>
      <c r="Z117" s="151"/>
      <c r="AA117" s="150">
        <f t="shared" si="19"/>
        <v>20</v>
      </c>
      <c r="AB117" s="151"/>
    </row>
    <row r="118" spans="1:28">
      <c r="A118" s="191"/>
      <c r="B118" s="152"/>
      <c r="C118" s="153"/>
      <c r="D118" s="153"/>
      <c r="E118" s="153"/>
      <c r="F118" s="47"/>
      <c r="G118" s="177"/>
      <c r="H118" s="178"/>
      <c r="I118" s="49"/>
      <c r="J118" s="9"/>
      <c r="K118" s="43"/>
      <c r="L118" s="44"/>
      <c r="M118" s="45"/>
      <c r="N118" s="46"/>
      <c r="O118" s="43"/>
      <c r="P118" s="44"/>
      <c r="Q118" s="45"/>
      <c r="R118" s="46"/>
      <c r="S118" s="43"/>
      <c r="T118" s="44"/>
      <c r="U118" s="45"/>
      <c r="V118" s="46"/>
      <c r="W118" s="43"/>
      <c r="X118" s="44"/>
      <c r="Y118" s="150">
        <f t="shared" si="18"/>
        <v>0</v>
      </c>
      <c r="Z118" s="151"/>
      <c r="AA118" s="150">
        <f t="shared" si="19"/>
        <v>0</v>
      </c>
      <c r="AB118" s="151"/>
    </row>
    <row r="119" spans="1:28">
      <c r="A119" s="191"/>
      <c r="B119" s="152"/>
      <c r="C119" s="153"/>
      <c r="D119" s="153"/>
      <c r="E119" s="153"/>
      <c r="F119" s="47"/>
      <c r="G119" s="177"/>
      <c r="H119" s="178"/>
      <c r="I119" s="42"/>
      <c r="J119" s="6"/>
      <c r="K119" s="43"/>
      <c r="L119" s="44"/>
      <c r="M119" s="45"/>
      <c r="N119" s="46"/>
      <c r="O119" s="43"/>
      <c r="P119" s="44"/>
      <c r="Q119" s="45"/>
      <c r="R119" s="46"/>
      <c r="S119" s="43"/>
      <c r="T119" s="44"/>
      <c r="U119" s="45"/>
      <c r="V119" s="46"/>
      <c r="W119" s="43"/>
      <c r="X119" s="44"/>
      <c r="Y119" s="150">
        <f t="shared" si="18"/>
        <v>0</v>
      </c>
      <c r="Z119" s="151"/>
      <c r="AA119" s="150">
        <f t="shared" si="19"/>
        <v>0</v>
      </c>
      <c r="AB119" s="151"/>
    </row>
    <row r="120" spans="1:28">
      <c r="A120" s="191"/>
      <c r="B120" s="152"/>
      <c r="C120" s="153"/>
      <c r="D120" s="153"/>
      <c r="E120" s="153"/>
      <c r="F120" s="47"/>
      <c r="G120" s="177"/>
      <c r="H120" s="178"/>
      <c r="I120" s="49"/>
      <c r="J120" s="9"/>
      <c r="K120" s="43"/>
      <c r="L120" s="44"/>
      <c r="M120" s="45"/>
      <c r="N120" s="46"/>
      <c r="O120" s="43"/>
      <c r="P120" s="44"/>
      <c r="Q120" s="45"/>
      <c r="R120" s="46"/>
      <c r="S120" s="43"/>
      <c r="T120" s="44"/>
      <c r="U120" s="45"/>
      <c r="V120" s="46"/>
      <c r="W120" s="43"/>
      <c r="X120" s="44"/>
      <c r="Y120" s="150">
        <f t="shared" si="18"/>
        <v>0</v>
      </c>
      <c r="Z120" s="151"/>
      <c r="AA120" s="150">
        <f t="shared" si="19"/>
        <v>0</v>
      </c>
      <c r="AB120" s="151"/>
    </row>
    <row r="121" spans="1:28">
      <c r="A121" s="191"/>
      <c r="B121" s="152"/>
      <c r="C121" s="153"/>
      <c r="D121" s="153"/>
      <c r="E121" s="153"/>
      <c r="F121" s="47"/>
      <c r="G121" s="177"/>
      <c r="H121" s="178"/>
      <c r="I121" s="49"/>
      <c r="J121" s="9"/>
      <c r="K121" s="43"/>
      <c r="L121" s="44"/>
      <c r="M121" s="45"/>
      <c r="N121" s="46"/>
      <c r="O121" s="43"/>
      <c r="P121" s="44"/>
      <c r="Q121" s="45"/>
      <c r="R121" s="46"/>
      <c r="S121" s="43"/>
      <c r="T121" s="44"/>
      <c r="U121" s="45"/>
      <c r="V121" s="46"/>
      <c r="W121" s="43"/>
      <c r="X121" s="44"/>
      <c r="Y121" s="150">
        <f t="shared" si="18"/>
        <v>0</v>
      </c>
      <c r="Z121" s="151"/>
      <c r="AA121" s="150">
        <f t="shared" si="19"/>
        <v>0</v>
      </c>
      <c r="AB121" s="151"/>
    </row>
    <row r="122" spans="1:28">
      <c r="A122" s="191"/>
      <c r="B122" s="152"/>
      <c r="C122" s="153"/>
      <c r="D122" s="153"/>
      <c r="E122" s="153"/>
      <c r="F122" s="47"/>
      <c r="G122" s="177"/>
      <c r="H122" s="178"/>
      <c r="I122" s="49"/>
      <c r="J122" s="9"/>
      <c r="K122" s="43"/>
      <c r="L122" s="44"/>
      <c r="M122" s="45"/>
      <c r="N122" s="46"/>
      <c r="O122" s="43"/>
      <c r="P122" s="44"/>
      <c r="Q122" s="45"/>
      <c r="R122" s="46"/>
      <c r="S122" s="43"/>
      <c r="T122" s="44"/>
      <c r="U122" s="45"/>
      <c r="V122" s="46"/>
      <c r="W122" s="43"/>
      <c r="X122" s="44"/>
      <c r="Y122" s="150">
        <f t="shared" si="18"/>
        <v>0</v>
      </c>
      <c r="Z122" s="151"/>
      <c r="AA122" s="150">
        <f t="shared" si="19"/>
        <v>0</v>
      </c>
      <c r="AB122" s="151"/>
    </row>
    <row r="123" spans="1:28">
      <c r="A123" s="191"/>
      <c r="B123" s="152"/>
      <c r="C123" s="153"/>
      <c r="D123" s="153"/>
      <c r="E123" s="153"/>
      <c r="F123" s="47"/>
      <c r="G123" s="177"/>
      <c r="H123" s="178"/>
      <c r="I123" s="49"/>
      <c r="J123" s="9"/>
      <c r="K123" s="50"/>
      <c r="L123" s="51"/>
      <c r="M123" s="48"/>
      <c r="N123" s="52"/>
      <c r="O123" s="50"/>
      <c r="P123" s="51"/>
      <c r="Q123" s="48"/>
      <c r="R123" s="52"/>
      <c r="S123" s="50"/>
      <c r="T123" s="51"/>
      <c r="U123" s="48"/>
      <c r="V123" s="52"/>
      <c r="W123" s="50"/>
      <c r="X123" s="51"/>
      <c r="Y123" s="150">
        <f t="shared" si="18"/>
        <v>0</v>
      </c>
      <c r="Z123" s="151"/>
      <c r="AA123" s="150">
        <f t="shared" si="19"/>
        <v>0</v>
      </c>
      <c r="AB123" s="151"/>
    </row>
    <row r="124" spans="1:28" ht="15.75" thickBot="1">
      <c r="A124" s="192"/>
      <c r="B124" s="175"/>
      <c r="C124" s="176"/>
      <c r="D124" s="176"/>
      <c r="E124" s="176"/>
      <c r="F124" s="53"/>
      <c r="G124" s="177"/>
      <c r="H124" s="178"/>
      <c r="I124" s="42"/>
      <c r="J124" s="6"/>
      <c r="K124" s="43"/>
      <c r="L124" s="44"/>
      <c r="M124" s="45"/>
      <c r="N124" s="46"/>
      <c r="O124" s="43"/>
      <c r="P124" s="44"/>
      <c r="Q124" s="45"/>
      <c r="R124" s="46"/>
      <c r="S124" s="43"/>
      <c r="T124" s="44"/>
      <c r="U124" s="45"/>
      <c r="V124" s="46"/>
      <c r="W124" s="43"/>
      <c r="X124" s="44"/>
      <c r="Y124" s="150">
        <f t="shared" si="18"/>
        <v>0</v>
      </c>
      <c r="Z124" s="151"/>
      <c r="AA124" s="150">
        <f t="shared" si="19"/>
        <v>0</v>
      </c>
      <c r="AB124" s="151"/>
    </row>
  </sheetData>
  <mergeCells count="1033">
    <mergeCell ref="K97:L97"/>
    <mergeCell ref="K98:L98"/>
    <mergeCell ref="K99:L99"/>
    <mergeCell ref="M97:N97"/>
    <mergeCell ref="M98:N98"/>
    <mergeCell ref="M99:N99"/>
    <mergeCell ref="O97:P97"/>
    <mergeCell ref="O98:P98"/>
    <mergeCell ref="O99:P99"/>
    <mergeCell ref="Q97:R97"/>
    <mergeCell ref="Q98:R98"/>
    <mergeCell ref="Q99:R99"/>
    <mergeCell ref="S97:T97"/>
    <mergeCell ref="S98:T98"/>
    <mergeCell ref="S99:T99"/>
    <mergeCell ref="U97:V97"/>
    <mergeCell ref="U98:V98"/>
    <mergeCell ref="U99:V99"/>
    <mergeCell ref="A48:B52"/>
    <mergeCell ref="S52:T52"/>
    <mergeCell ref="Q52:R52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M44:N44"/>
    <mergeCell ref="M45:N45"/>
    <mergeCell ref="M46:N46"/>
    <mergeCell ref="M47:N47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O37:P37"/>
    <mergeCell ref="O42:P42"/>
    <mergeCell ref="O43:P43"/>
    <mergeCell ref="O44:P44"/>
    <mergeCell ref="Y41:Z41"/>
    <mergeCell ref="Y42:Z42"/>
    <mergeCell ref="Y43:Z43"/>
    <mergeCell ref="Y44:Z44"/>
    <mergeCell ref="Y45:Z45"/>
    <mergeCell ref="Y46:Z46"/>
    <mergeCell ref="Y47:Z47"/>
    <mergeCell ref="W37:X37"/>
    <mergeCell ref="W38:X38"/>
    <mergeCell ref="W39:X39"/>
    <mergeCell ref="W40:X40"/>
    <mergeCell ref="W41:X41"/>
    <mergeCell ref="W42:X42"/>
    <mergeCell ref="W46:X46"/>
    <mergeCell ref="W97:X97"/>
    <mergeCell ref="W98:X98"/>
    <mergeCell ref="W99:X99"/>
    <mergeCell ref="Y55:Z55"/>
    <mergeCell ref="W56:X56"/>
    <mergeCell ref="Y56:Z56"/>
    <mergeCell ref="W70:X70"/>
    <mergeCell ref="Y70:Z70"/>
    <mergeCell ref="Y82:Z82"/>
    <mergeCell ref="Y95:Z95"/>
    <mergeCell ref="Y96:Z96"/>
    <mergeCell ref="O45:P45"/>
    <mergeCell ref="O46:P46"/>
    <mergeCell ref="Y22:Z22"/>
    <mergeCell ref="Y23:Z23"/>
    <mergeCell ref="Y24:Z24"/>
    <mergeCell ref="Y25:Z25"/>
    <mergeCell ref="Y26:Z26"/>
    <mergeCell ref="Y27:Z27"/>
    <mergeCell ref="Y28:Z28"/>
    <mergeCell ref="Y32:Z32"/>
    <mergeCell ref="U22:V22"/>
    <mergeCell ref="U23:V23"/>
    <mergeCell ref="U24:V24"/>
    <mergeCell ref="U25:V25"/>
    <mergeCell ref="U26:V26"/>
    <mergeCell ref="U27:V27"/>
    <mergeCell ref="U28:V28"/>
    <mergeCell ref="U32:V32"/>
    <mergeCell ref="W43:X43"/>
    <mergeCell ref="Q22:R22"/>
    <mergeCell ref="Q23:R23"/>
    <mergeCell ref="Q24:R24"/>
    <mergeCell ref="Q25:R25"/>
    <mergeCell ref="O22:P22"/>
    <mergeCell ref="O23:P23"/>
    <mergeCell ref="Y37:Z37"/>
    <mergeCell ref="Y38:Z38"/>
    <mergeCell ref="Y39:Z39"/>
    <mergeCell ref="Y40:Z40"/>
    <mergeCell ref="W23:X23"/>
    <mergeCell ref="W24:X24"/>
    <mergeCell ref="W25:X25"/>
    <mergeCell ref="W26:X26"/>
    <mergeCell ref="W27:X27"/>
    <mergeCell ref="W28:X28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32:T32"/>
    <mergeCell ref="K26:L26"/>
    <mergeCell ref="K27:L27"/>
    <mergeCell ref="K28:L28"/>
    <mergeCell ref="K32:L32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A15:B32"/>
    <mergeCell ref="U34:V34"/>
    <mergeCell ref="W34:X34"/>
    <mergeCell ref="Y34:Z34"/>
    <mergeCell ref="C35:E35"/>
    <mergeCell ref="K35:L35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Y33:Z33"/>
    <mergeCell ref="C34:E34"/>
    <mergeCell ref="K34:L34"/>
    <mergeCell ref="M34:N34"/>
    <mergeCell ref="O34:P34"/>
    <mergeCell ref="Q34:R34"/>
    <mergeCell ref="S34:T34"/>
    <mergeCell ref="Y36:Z36"/>
    <mergeCell ref="W35:X35"/>
    <mergeCell ref="Y35:Z35"/>
    <mergeCell ref="C36:E36"/>
    <mergeCell ref="K36:L36"/>
    <mergeCell ref="M36:N36"/>
    <mergeCell ref="O36:P36"/>
    <mergeCell ref="Q36:R36"/>
    <mergeCell ref="K25:L25"/>
    <mergeCell ref="Q27:R27"/>
    <mergeCell ref="Q28:R28"/>
    <mergeCell ref="Q32:R32"/>
    <mergeCell ref="O25:P25"/>
    <mergeCell ref="O26:P26"/>
    <mergeCell ref="O27:P27"/>
    <mergeCell ref="O28:P28"/>
    <mergeCell ref="O32:P32"/>
    <mergeCell ref="M27:N27"/>
    <mergeCell ref="M28:N28"/>
    <mergeCell ref="M32:N32"/>
    <mergeCell ref="W32:X32"/>
    <mergeCell ref="U36:V36"/>
    <mergeCell ref="W36:X36"/>
    <mergeCell ref="C27:E27"/>
    <mergeCell ref="C32:E32"/>
    <mergeCell ref="A33:B47"/>
    <mergeCell ref="C33:E33"/>
    <mergeCell ref="K33:L33"/>
    <mergeCell ref="M33:N33"/>
    <mergeCell ref="O33:P33"/>
    <mergeCell ref="Q33:R33"/>
    <mergeCell ref="S33:T33"/>
    <mergeCell ref="O47:P47"/>
    <mergeCell ref="S37:T37"/>
    <mergeCell ref="S38:T38"/>
    <mergeCell ref="S39:T39"/>
    <mergeCell ref="S40:T40"/>
    <mergeCell ref="S41:T41"/>
    <mergeCell ref="S42:T42"/>
    <mergeCell ref="S43:T43"/>
    <mergeCell ref="S44:T44"/>
    <mergeCell ref="K40:L40"/>
    <mergeCell ref="K41:L41"/>
    <mergeCell ref="K42:L42"/>
    <mergeCell ref="K43:L43"/>
    <mergeCell ref="K44:L44"/>
    <mergeCell ref="K45:L45"/>
    <mergeCell ref="K46:L46"/>
    <mergeCell ref="K47:L47"/>
    <mergeCell ref="M37:N37"/>
    <mergeCell ref="M38:N38"/>
    <mergeCell ref="M39:N39"/>
    <mergeCell ref="M40:N40"/>
    <mergeCell ref="M41:N41"/>
    <mergeCell ref="M42:N42"/>
    <mergeCell ref="S36:T36"/>
    <mergeCell ref="C37:E37"/>
    <mergeCell ref="C38:E38"/>
    <mergeCell ref="C39:E39"/>
    <mergeCell ref="M35:N35"/>
    <mergeCell ref="O35:P35"/>
    <mergeCell ref="Q35:R35"/>
    <mergeCell ref="S35:T35"/>
    <mergeCell ref="U35:V35"/>
    <mergeCell ref="U33:V33"/>
    <mergeCell ref="W33:X33"/>
    <mergeCell ref="S45:T45"/>
    <mergeCell ref="S46:T46"/>
    <mergeCell ref="S47:T47"/>
    <mergeCell ref="Q47:R47"/>
    <mergeCell ref="C40:E40"/>
    <mergeCell ref="C41:E41"/>
    <mergeCell ref="C42:E42"/>
    <mergeCell ref="C43:E43"/>
    <mergeCell ref="C44:E44"/>
    <mergeCell ref="C45:E45"/>
    <mergeCell ref="C46:E46"/>
    <mergeCell ref="C47:E47"/>
    <mergeCell ref="K37:L37"/>
    <mergeCell ref="K38:L38"/>
    <mergeCell ref="K39:L39"/>
    <mergeCell ref="W47:X47"/>
    <mergeCell ref="M43:N43"/>
    <mergeCell ref="W44:X44"/>
    <mergeCell ref="W45:X45"/>
    <mergeCell ref="O38:P38"/>
    <mergeCell ref="O39:P39"/>
    <mergeCell ref="O40:P40"/>
    <mergeCell ref="O41:P41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K48:L48"/>
    <mergeCell ref="M48:N48"/>
    <mergeCell ref="O48:P48"/>
    <mergeCell ref="Q48:R48"/>
    <mergeCell ref="Q50:R50"/>
    <mergeCell ref="S50:T50"/>
    <mergeCell ref="U50:V50"/>
    <mergeCell ref="W50:X50"/>
    <mergeCell ref="Y50:Z50"/>
    <mergeCell ref="C48:E48"/>
    <mergeCell ref="AA50:AB50"/>
    <mergeCell ref="Q49:R49"/>
    <mergeCell ref="S49:T49"/>
    <mergeCell ref="U49:V49"/>
    <mergeCell ref="W49:X49"/>
    <mergeCell ref="Y49:Z49"/>
    <mergeCell ref="C50:D50"/>
    <mergeCell ref="E50:F50"/>
    <mergeCell ref="K50:L50"/>
    <mergeCell ref="M50:N50"/>
    <mergeCell ref="O50:P50"/>
    <mergeCell ref="O54:P54"/>
    <mergeCell ref="Q54:R54"/>
    <mergeCell ref="S54:T54"/>
    <mergeCell ref="U54:V54"/>
    <mergeCell ref="W54:X54"/>
    <mergeCell ref="Y52:Z52"/>
    <mergeCell ref="K53:L53"/>
    <mergeCell ref="M53:N53"/>
    <mergeCell ref="S51:T51"/>
    <mergeCell ref="U51:V51"/>
    <mergeCell ref="W51:X51"/>
    <mergeCell ref="Y51:Z51"/>
    <mergeCell ref="AA51:AB52"/>
    <mergeCell ref="C52:D52"/>
    <mergeCell ref="E52:F52"/>
    <mergeCell ref="K52:L52"/>
    <mergeCell ref="M52:N52"/>
    <mergeCell ref="O52:P52"/>
    <mergeCell ref="C51:D51"/>
    <mergeCell ref="E51:F51"/>
    <mergeCell ref="K51:L51"/>
    <mergeCell ref="M51:N51"/>
    <mergeCell ref="O51:P51"/>
    <mergeCell ref="Q51:R51"/>
    <mergeCell ref="AA53:AB54"/>
    <mergeCell ref="O53:P53"/>
    <mergeCell ref="Q53:R53"/>
    <mergeCell ref="S53:T53"/>
    <mergeCell ref="M54:N54"/>
    <mergeCell ref="U53:V53"/>
    <mergeCell ref="W53:X53"/>
    <mergeCell ref="Y53:Z53"/>
    <mergeCell ref="U52:V52"/>
    <mergeCell ref="W52:X52"/>
    <mergeCell ref="Y54:Z54"/>
    <mergeCell ref="C54:D54"/>
    <mergeCell ref="E54:F54"/>
    <mergeCell ref="K54:L54"/>
    <mergeCell ref="AA55:AB56"/>
    <mergeCell ref="C53:E53"/>
    <mergeCell ref="U58:V58"/>
    <mergeCell ref="W58:X58"/>
    <mergeCell ref="Y58:Z58"/>
    <mergeCell ref="W57:X57"/>
    <mergeCell ref="Y57:Z57"/>
    <mergeCell ref="AA57:AB58"/>
    <mergeCell ref="C58:D58"/>
    <mergeCell ref="E58:F58"/>
    <mergeCell ref="K58:L58"/>
    <mergeCell ref="M58:N58"/>
    <mergeCell ref="O58:P58"/>
    <mergeCell ref="Q58:R58"/>
    <mergeCell ref="S58:T58"/>
    <mergeCell ref="C55:D55"/>
    <mergeCell ref="E55:F55"/>
    <mergeCell ref="K55:L55"/>
    <mergeCell ref="M55:N55"/>
    <mergeCell ref="O55:P55"/>
    <mergeCell ref="Q55:R55"/>
    <mergeCell ref="S55:T55"/>
    <mergeCell ref="U55:V55"/>
    <mergeCell ref="W55:X55"/>
    <mergeCell ref="C56:D56"/>
    <mergeCell ref="E56:F56"/>
    <mergeCell ref="K56:L56"/>
    <mergeCell ref="M56:N56"/>
    <mergeCell ref="O56:P56"/>
    <mergeCell ref="Q56:R56"/>
    <mergeCell ref="S56:T56"/>
    <mergeCell ref="U56:V56"/>
    <mergeCell ref="Q59:R59"/>
    <mergeCell ref="S59:T59"/>
    <mergeCell ref="U59:V59"/>
    <mergeCell ref="W59:X59"/>
    <mergeCell ref="Y59:Z59"/>
    <mergeCell ref="AA59:AB60"/>
    <mergeCell ref="U60:V60"/>
    <mergeCell ref="W60:X60"/>
    <mergeCell ref="Y60:Z60"/>
    <mergeCell ref="C59:E59"/>
    <mergeCell ref="K59:L59"/>
    <mergeCell ref="M59:N59"/>
    <mergeCell ref="O59:P59"/>
    <mergeCell ref="C57:D57"/>
    <mergeCell ref="E57:F57"/>
    <mergeCell ref="K57:L57"/>
    <mergeCell ref="M57:N57"/>
    <mergeCell ref="O57:P57"/>
    <mergeCell ref="Q57:R57"/>
    <mergeCell ref="S57:T57"/>
    <mergeCell ref="U57:V57"/>
    <mergeCell ref="U61:V61"/>
    <mergeCell ref="W61:X61"/>
    <mergeCell ref="Y61:Z61"/>
    <mergeCell ref="AA61:AB63"/>
    <mergeCell ref="C62:E62"/>
    <mergeCell ref="K62:L62"/>
    <mergeCell ref="M62:N62"/>
    <mergeCell ref="O62:P62"/>
    <mergeCell ref="Q62:R62"/>
    <mergeCell ref="S62:T62"/>
    <mergeCell ref="C61:E61"/>
    <mergeCell ref="K61:L61"/>
    <mergeCell ref="M61:N61"/>
    <mergeCell ref="O61:P61"/>
    <mergeCell ref="Q61:R61"/>
    <mergeCell ref="S61:T61"/>
    <mergeCell ref="C60:E60"/>
    <mergeCell ref="K60:L60"/>
    <mergeCell ref="M60:N60"/>
    <mergeCell ref="O60:P60"/>
    <mergeCell ref="Q60:R60"/>
    <mergeCell ref="S60:T60"/>
    <mergeCell ref="W63:X63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U62:V62"/>
    <mergeCell ref="W62:X62"/>
    <mergeCell ref="Y62:Z62"/>
    <mergeCell ref="C63:E63"/>
    <mergeCell ref="K63:L63"/>
    <mergeCell ref="M63:N63"/>
    <mergeCell ref="O63:P63"/>
    <mergeCell ref="Q63:R63"/>
    <mergeCell ref="S63:T63"/>
    <mergeCell ref="U63:V63"/>
    <mergeCell ref="K65:L65"/>
    <mergeCell ref="M65:N65"/>
    <mergeCell ref="O65:P65"/>
    <mergeCell ref="Q65:R65"/>
    <mergeCell ref="S65:T65"/>
    <mergeCell ref="U65:V65"/>
    <mergeCell ref="W65:X65"/>
    <mergeCell ref="U68:V68"/>
    <mergeCell ref="W68:X68"/>
    <mergeCell ref="Y68:Z68"/>
    <mergeCell ref="C69:E69"/>
    <mergeCell ref="K69:L69"/>
    <mergeCell ref="M69:N69"/>
    <mergeCell ref="O69:P69"/>
    <mergeCell ref="Q69:R69"/>
    <mergeCell ref="S69:T69"/>
    <mergeCell ref="U69:V69"/>
    <mergeCell ref="A59:B69"/>
    <mergeCell ref="U67:V67"/>
    <mergeCell ref="W67:X67"/>
    <mergeCell ref="Y67:Z67"/>
    <mergeCell ref="AA67:AB69"/>
    <mergeCell ref="C68:E68"/>
    <mergeCell ref="K68:L68"/>
    <mergeCell ref="M68:N68"/>
    <mergeCell ref="O68:P68"/>
    <mergeCell ref="Q68:R68"/>
    <mergeCell ref="S68:T68"/>
    <mergeCell ref="C67:E67"/>
    <mergeCell ref="K67:L67"/>
    <mergeCell ref="M67:N67"/>
    <mergeCell ref="O67:P67"/>
    <mergeCell ref="Q67:R67"/>
    <mergeCell ref="S67:T67"/>
    <mergeCell ref="Y65:Z65"/>
    <mergeCell ref="C66:E66"/>
    <mergeCell ref="K66:L66"/>
    <mergeCell ref="M66:N66"/>
    <mergeCell ref="O66:P66"/>
    <mergeCell ref="Q66:R66"/>
    <mergeCell ref="S66:T66"/>
    <mergeCell ref="U66:V66"/>
    <mergeCell ref="W66:X66"/>
    <mergeCell ref="Y66:Z66"/>
    <mergeCell ref="W69:X69"/>
    <mergeCell ref="Y69:Z69"/>
    <mergeCell ref="Y64:Z64"/>
    <mergeCell ref="AA64:AB66"/>
    <mergeCell ref="C65:E65"/>
    <mergeCell ref="AA70:AB71"/>
    <mergeCell ref="C71:E71"/>
    <mergeCell ref="K71:L71"/>
    <mergeCell ref="M71:N71"/>
    <mergeCell ref="O71:P71"/>
    <mergeCell ref="Q71:R71"/>
    <mergeCell ref="S71:T71"/>
    <mergeCell ref="U71:V71"/>
    <mergeCell ref="A70:B74"/>
    <mergeCell ref="C70:E70"/>
    <mergeCell ref="K70:L70"/>
    <mergeCell ref="M70:N70"/>
    <mergeCell ref="O70:P70"/>
    <mergeCell ref="Q70:R70"/>
    <mergeCell ref="S70:T70"/>
    <mergeCell ref="U70:V70"/>
    <mergeCell ref="Y72:Z72"/>
    <mergeCell ref="AA72:AB72"/>
    <mergeCell ref="C73:E73"/>
    <mergeCell ref="K73:L73"/>
    <mergeCell ref="M73:N73"/>
    <mergeCell ref="O73:P73"/>
    <mergeCell ref="Q73:R73"/>
    <mergeCell ref="S73:T73"/>
    <mergeCell ref="U73:V73"/>
    <mergeCell ref="W73:X73"/>
    <mergeCell ref="W71:X71"/>
    <mergeCell ref="Y71:Z71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A75:B81"/>
    <mergeCell ref="C75:E75"/>
    <mergeCell ref="K75:L75"/>
    <mergeCell ref="M75:N75"/>
    <mergeCell ref="O75:P75"/>
    <mergeCell ref="Q75:R75"/>
    <mergeCell ref="S75:T75"/>
    <mergeCell ref="U75:V75"/>
    <mergeCell ref="W75:X75"/>
    <mergeCell ref="Y73:Z73"/>
    <mergeCell ref="U79:V79"/>
    <mergeCell ref="W79:X79"/>
    <mergeCell ref="Y79:Z79"/>
    <mergeCell ref="U81:V81"/>
    <mergeCell ref="W81:X81"/>
    <mergeCell ref="Y81:Z81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Y76:Z76"/>
    <mergeCell ref="C77:E77"/>
    <mergeCell ref="K77:L77"/>
    <mergeCell ref="M77:N77"/>
    <mergeCell ref="O77:P77"/>
    <mergeCell ref="Q77:R77"/>
    <mergeCell ref="S77:T77"/>
    <mergeCell ref="U77:V77"/>
    <mergeCell ref="W77:X77"/>
    <mergeCell ref="Y77:Z77"/>
    <mergeCell ref="Y75:Z75"/>
    <mergeCell ref="AA75:AB76"/>
    <mergeCell ref="C76:E76"/>
    <mergeCell ref="K76:L76"/>
    <mergeCell ref="M76:N76"/>
    <mergeCell ref="O76:P76"/>
    <mergeCell ref="Q76:R76"/>
    <mergeCell ref="S76:T76"/>
    <mergeCell ref="U76:V76"/>
    <mergeCell ref="W76:X76"/>
    <mergeCell ref="AA79:AB79"/>
    <mergeCell ref="C80:E80"/>
    <mergeCell ref="K80:L80"/>
    <mergeCell ref="M80:N80"/>
    <mergeCell ref="O80:P80"/>
    <mergeCell ref="Q80:R80"/>
    <mergeCell ref="S80:T80"/>
    <mergeCell ref="C79:E79"/>
    <mergeCell ref="K79:L79"/>
    <mergeCell ref="M79:N79"/>
    <mergeCell ref="O79:P79"/>
    <mergeCell ref="Q79:R79"/>
    <mergeCell ref="S79:T79"/>
    <mergeCell ref="AA77:AB77"/>
    <mergeCell ref="C78:E78"/>
    <mergeCell ref="K78:L78"/>
    <mergeCell ref="M78:N78"/>
    <mergeCell ref="O78:P78"/>
    <mergeCell ref="Q78:R78"/>
    <mergeCell ref="S78:T78"/>
    <mergeCell ref="U78:V78"/>
    <mergeCell ref="W78:X78"/>
    <mergeCell ref="Y78:Z78"/>
    <mergeCell ref="A82:B91"/>
    <mergeCell ref="C82:D82"/>
    <mergeCell ref="E82:F82"/>
    <mergeCell ref="K82:L82"/>
    <mergeCell ref="M82:N82"/>
    <mergeCell ref="O82:P82"/>
    <mergeCell ref="Q82:R82"/>
    <mergeCell ref="U80:V80"/>
    <mergeCell ref="W80:X80"/>
    <mergeCell ref="Y80:Z80"/>
    <mergeCell ref="AA80:AB81"/>
    <mergeCell ref="C81:E81"/>
    <mergeCell ref="K81:L81"/>
    <mergeCell ref="M81:N81"/>
    <mergeCell ref="O81:P81"/>
    <mergeCell ref="Q81:R81"/>
    <mergeCell ref="S81:T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S82:T82"/>
    <mergeCell ref="U82:V82"/>
    <mergeCell ref="W82:X82"/>
    <mergeCell ref="C83:D83"/>
    <mergeCell ref="E83:F83"/>
    <mergeCell ref="K83:L83"/>
    <mergeCell ref="M83:N83"/>
    <mergeCell ref="O83:P83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8:R88"/>
    <mergeCell ref="S88:T88"/>
    <mergeCell ref="U88:V88"/>
    <mergeCell ref="W88:X88"/>
    <mergeCell ref="Y88:Z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Q86:R86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B109:E109"/>
    <mergeCell ref="Q91:R91"/>
    <mergeCell ref="S91:T91"/>
    <mergeCell ref="U91:V91"/>
    <mergeCell ref="W91:X91"/>
    <mergeCell ref="Y91:Z91"/>
    <mergeCell ref="AA82:AB91"/>
    <mergeCell ref="Q90:R90"/>
    <mergeCell ref="S90:T90"/>
    <mergeCell ref="U90:V90"/>
    <mergeCell ref="W90:X90"/>
    <mergeCell ref="Y90:Z90"/>
    <mergeCell ref="C91:D91"/>
    <mergeCell ref="E91:F91"/>
    <mergeCell ref="K91:L91"/>
    <mergeCell ref="M91:N91"/>
    <mergeCell ref="O91:P91"/>
    <mergeCell ref="S89:T89"/>
    <mergeCell ref="U89:V89"/>
    <mergeCell ref="W89:X89"/>
    <mergeCell ref="Y89:Z89"/>
    <mergeCell ref="C90:D90"/>
    <mergeCell ref="E90:F90"/>
    <mergeCell ref="K90:L90"/>
    <mergeCell ref="M90:N90"/>
    <mergeCell ref="O90:P90"/>
    <mergeCell ref="C89:D89"/>
    <mergeCell ref="E89:F89"/>
    <mergeCell ref="K89:L89"/>
    <mergeCell ref="M89:N89"/>
    <mergeCell ref="O89:P89"/>
    <mergeCell ref="Q89:R89"/>
    <mergeCell ref="G113:H113"/>
    <mergeCell ref="B105:E105"/>
    <mergeCell ref="G105:H105"/>
    <mergeCell ref="Y105:Z105"/>
    <mergeCell ref="AA105:AB105"/>
    <mergeCell ref="W103:X103"/>
    <mergeCell ref="Y103:Z103"/>
    <mergeCell ref="AA103:AB103"/>
    <mergeCell ref="A104:A124"/>
    <mergeCell ref="B104:E104"/>
    <mergeCell ref="G104:H104"/>
    <mergeCell ref="Y104:Z104"/>
    <mergeCell ref="AA104:AB104"/>
    <mergeCell ref="A103:J103"/>
    <mergeCell ref="K103:L103"/>
    <mergeCell ref="M103:N103"/>
    <mergeCell ref="O103:P103"/>
    <mergeCell ref="Q103:R103"/>
    <mergeCell ref="S103:T103"/>
    <mergeCell ref="U103:V10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B108:E108"/>
    <mergeCell ref="G108:H108"/>
    <mergeCell ref="Y108:Z108"/>
    <mergeCell ref="AA108:AB108"/>
    <mergeCell ref="Y119:Z119"/>
    <mergeCell ref="G109:H109"/>
    <mergeCell ref="Y109:Z109"/>
    <mergeCell ref="AA109:AB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G116:H116"/>
    <mergeCell ref="Y116:Z116"/>
    <mergeCell ref="AA116:AB116"/>
    <mergeCell ref="B117:E117"/>
    <mergeCell ref="G117:H117"/>
    <mergeCell ref="Y117:Z117"/>
    <mergeCell ref="AA117:AB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S102:T102"/>
    <mergeCell ref="Y113:Z113"/>
    <mergeCell ref="AA113:AB113"/>
    <mergeCell ref="W92:X92"/>
    <mergeCell ref="W93:X93"/>
    <mergeCell ref="A14:B14"/>
    <mergeCell ref="B124:E124"/>
    <mergeCell ref="G124:H124"/>
    <mergeCell ref="Y124:Z124"/>
    <mergeCell ref="AA124:AB124"/>
    <mergeCell ref="B122:E122"/>
    <mergeCell ref="G122:H122"/>
    <mergeCell ref="Y122:Z122"/>
    <mergeCell ref="AA122:AB122"/>
    <mergeCell ref="B123:E123"/>
    <mergeCell ref="G123:H123"/>
    <mergeCell ref="Y123:Z123"/>
    <mergeCell ref="AA123:AB123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02:Z102"/>
    <mergeCell ref="AA119:AB119"/>
    <mergeCell ref="B116:E116"/>
    <mergeCell ref="U102:V102"/>
    <mergeCell ref="A92:B102"/>
    <mergeCell ref="C92:E92"/>
    <mergeCell ref="C93:E93"/>
    <mergeCell ref="C94:E94"/>
    <mergeCell ref="C95:E95"/>
    <mergeCell ref="C96:E96"/>
    <mergeCell ref="C100:E100"/>
    <mergeCell ref="C102:E102"/>
    <mergeCell ref="K92:L92"/>
    <mergeCell ref="K93:L93"/>
    <mergeCell ref="K94:L94"/>
    <mergeCell ref="K95:L95"/>
    <mergeCell ref="K96:L96"/>
    <mergeCell ref="K100:L100"/>
    <mergeCell ref="K102:L102"/>
    <mergeCell ref="O92:P92"/>
    <mergeCell ref="O93:P93"/>
    <mergeCell ref="O94:P94"/>
    <mergeCell ref="O95:P95"/>
    <mergeCell ref="O96:P96"/>
    <mergeCell ref="O100:P100"/>
    <mergeCell ref="O102:P102"/>
    <mergeCell ref="S92:T92"/>
    <mergeCell ref="S93:T93"/>
    <mergeCell ref="S94:T94"/>
    <mergeCell ref="S95:T95"/>
    <mergeCell ref="S96:T96"/>
    <mergeCell ref="S100:T100"/>
    <mergeCell ref="Y100:Z100"/>
    <mergeCell ref="M101:N101"/>
    <mergeCell ref="Q101:R101"/>
    <mergeCell ref="U101:V101"/>
    <mergeCell ref="AA92:AB95"/>
    <mergeCell ref="AA96:AB96"/>
    <mergeCell ref="AA100:AB102"/>
    <mergeCell ref="W94:X94"/>
    <mergeCell ref="W95:X95"/>
    <mergeCell ref="W96:X96"/>
    <mergeCell ref="W100:X100"/>
    <mergeCell ref="W102:X102"/>
    <mergeCell ref="M92:N92"/>
    <mergeCell ref="M93:N93"/>
    <mergeCell ref="M94:N94"/>
    <mergeCell ref="M95:N95"/>
    <mergeCell ref="M96:N96"/>
    <mergeCell ref="M100:N100"/>
    <mergeCell ref="M102:N102"/>
    <mergeCell ref="Q92:R92"/>
    <mergeCell ref="Q93:R93"/>
    <mergeCell ref="Q94:R94"/>
    <mergeCell ref="Q95:R95"/>
    <mergeCell ref="Q96:R96"/>
    <mergeCell ref="Q100:R100"/>
    <mergeCell ref="Q102:R102"/>
    <mergeCell ref="U92:V92"/>
    <mergeCell ref="U93:V93"/>
    <mergeCell ref="U94:V94"/>
    <mergeCell ref="U95:V95"/>
    <mergeCell ref="U96:V96"/>
    <mergeCell ref="U100:V100"/>
    <mergeCell ref="C101:E101"/>
    <mergeCell ref="Y101:Z101"/>
    <mergeCell ref="K101:L101"/>
    <mergeCell ref="O101:P101"/>
    <mergeCell ref="S101:T101"/>
    <mergeCell ref="W101:X101"/>
    <mergeCell ref="K6:L6"/>
    <mergeCell ref="M6:N6"/>
    <mergeCell ref="O6:P6"/>
    <mergeCell ref="Q6:R6"/>
    <mergeCell ref="S6:T6"/>
    <mergeCell ref="U6:V6"/>
    <mergeCell ref="W6:X6"/>
    <mergeCell ref="A53:B58"/>
    <mergeCell ref="AA17:AB26"/>
    <mergeCell ref="AA27:AB32"/>
    <mergeCell ref="AA33:AB44"/>
    <mergeCell ref="AA45:AB47"/>
    <mergeCell ref="Y6:Z6"/>
    <mergeCell ref="AA6:AB6"/>
    <mergeCell ref="AA78:AB78"/>
    <mergeCell ref="C97:E97"/>
    <mergeCell ref="C98:E98"/>
    <mergeCell ref="C99:E99"/>
    <mergeCell ref="Y97:Z97"/>
    <mergeCell ref="Y98:Z98"/>
    <mergeCell ref="Y99:Z99"/>
    <mergeCell ref="AA97:AB97"/>
    <mergeCell ref="AA98:AB99"/>
    <mergeCell ref="Y92:Z92"/>
    <mergeCell ref="Y93:Z93"/>
    <mergeCell ref="Y94:Z94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2" fitToHeight="0" orientation="landscape" r:id="rId1"/>
  <rowBreaks count="2" manualBreakCount="2">
    <brk id="58" max="27" man="1"/>
    <brk id="102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Diane Vanhyfte</cp:lastModifiedBy>
  <cp:lastPrinted>2018-11-05T13:49:12Z</cp:lastPrinted>
  <dcterms:created xsi:type="dcterms:W3CDTF">2018-09-18T19:43:49Z</dcterms:created>
  <dcterms:modified xsi:type="dcterms:W3CDTF">2021-04-26T14:03:37Z</dcterms:modified>
</cp:coreProperties>
</file>